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workbookProtection workbookPassword="D67B" lockStructure="1"/>
  <bookViews>
    <workbookView xWindow="0" yWindow="0" windowWidth="28800" windowHeight="12000" activeTab="1"/>
  </bookViews>
  <sheets>
    <sheet name="Информация" sheetId="1" r:id="rId1"/>
    <sheet name="Анкета" sheetId="4" r:id="rId2"/>
  </sheets>
  <calcPr calcId="145621"/>
</workbook>
</file>

<file path=xl/calcChain.xml><?xml version="1.0" encoding="utf-8"?>
<calcChain xmlns="http://schemas.openxmlformats.org/spreadsheetml/2006/main">
  <c r="F82" i="4" l="1"/>
  <c r="E82" i="4"/>
  <c r="G110" i="4" l="1"/>
  <c r="H114" i="4"/>
  <c r="J110" i="4"/>
  <c r="H110" i="4"/>
  <c r="J114" i="4" l="1"/>
  <c r="I114" i="4"/>
  <c r="E26" i="4"/>
  <c r="F26" i="4"/>
  <c r="G26" i="4"/>
  <c r="H26" i="4"/>
  <c r="I26" i="4"/>
  <c r="L34" i="4"/>
  <c r="M34" i="4"/>
  <c r="N34" i="4"/>
  <c r="L36" i="4"/>
  <c r="M36" i="4"/>
  <c r="N36" i="4"/>
  <c r="L41" i="4"/>
  <c r="M41" i="4"/>
  <c r="N41" i="4"/>
  <c r="L45" i="4"/>
  <c r="M45" i="4"/>
  <c r="N45" i="4"/>
  <c r="L53" i="4"/>
  <c r="M53" i="4"/>
  <c r="N53" i="4"/>
  <c r="L57" i="4"/>
  <c r="M57" i="4"/>
  <c r="N57" i="4"/>
  <c r="G74" i="4"/>
  <c r="G76" i="4" s="1"/>
  <c r="H74" i="4"/>
  <c r="I74" i="4"/>
  <c r="I76" i="4" s="1"/>
  <c r="I82" i="4" s="1"/>
  <c r="H76" i="4"/>
  <c r="J76" i="4"/>
  <c r="J82" i="4"/>
  <c r="L85" i="4"/>
  <c r="L86" i="4"/>
  <c r="L87" i="4"/>
  <c r="L88" i="4"/>
  <c r="L89" i="4"/>
  <c r="L90" i="4"/>
  <c r="L91" i="4"/>
  <c r="L92" i="4"/>
  <c r="L93" i="4"/>
  <c r="L94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L109" i="4"/>
  <c r="M109" i="4"/>
  <c r="I110" i="4"/>
</calcChain>
</file>

<file path=xl/comments1.xml><?xml version="1.0" encoding="utf-8"?>
<comments xmlns="http://schemas.openxmlformats.org/spreadsheetml/2006/main">
  <authors>
    <author>Автор</author>
  </authors>
  <commentList>
    <comment ref="J26" author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пожалуйста, заполните</t>
        </r>
      </text>
    </comment>
    <comment ref="J74" author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пожалуйста, заполните</t>
        </r>
      </text>
    </comment>
  </commentList>
</comments>
</file>

<file path=xl/sharedStrings.xml><?xml version="1.0" encoding="utf-8"?>
<sst xmlns="http://schemas.openxmlformats.org/spreadsheetml/2006/main" count="257" uniqueCount="182">
  <si>
    <t>Пояснения:</t>
  </si>
  <si>
    <t>1. Данные по взносам (выплатам) предоставляются с учетом расторгнутых договоров.</t>
  </si>
  <si>
    <t>2. Данные по взносам (выплатам) предоставляются с учетом данных по сострахованию.</t>
  </si>
  <si>
    <t>4. Если Анкета заполнена правильно, то сумма взносов (выплат) по всем строкам в детальной разбивке должна быть меньше или равна взносам (выплатам) итого.</t>
  </si>
  <si>
    <t>Комментарии</t>
  </si>
  <si>
    <t>Внимание! данные анкеты могут быть опубликованы без предварительного согласования</t>
  </si>
  <si>
    <t>Наименование страховой организации (группы)</t>
  </si>
  <si>
    <t>Возможно заполнение анкеты по группе аффилированных компаний. В этом случае необходимо указать список всех компаний, входящих в группу. Тогда в разделе "Наименование страховой организации" необходимо указать наименование группы.</t>
  </si>
  <si>
    <t xml:space="preserve">Внимание! </t>
  </si>
  <si>
    <t>Если Анкета заполнена правильно, то сумма взносов (выплат) по всем строкам в детальной разбивке должна быть меньше или равна взносам (выплатам) итого. Если это условие не будет выполняться, то соответствующая ячейка в строке итого будет окрашена в красный цвет.</t>
  </si>
  <si>
    <t>I. Статистические показатели по добровольным и обязательным видам страхования</t>
  </si>
  <si>
    <t>Вид страховой деятельности</t>
  </si>
  <si>
    <t>Страховые взносы, тыс. руб.</t>
  </si>
  <si>
    <t>Страховые выплаты тыс. руб.</t>
  </si>
  <si>
    <t>Страхование life</t>
  </si>
  <si>
    <t>Страхование заемщиков</t>
  </si>
  <si>
    <t>Ипотечное страхование жизни</t>
  </si>
  <si>
    <t>Страхование жизни заемщиков потребительских кредитов</t>
  </si>
  <si>
    <t>Прочие виды кредитования</t>
  </si>
  <si>
    <t>Смешанное страхование жизни (дожитие + нетрудоспособность или смерть в период действия полиса), всего</t>
  </si>
  <si>
    <t>На срок от 1 до 2 лет</t>
  </si>
  <si>
    <t>На срок от 2 до 5 лет</t>
  </si>
  <si>
    <t>На срок от 5 до 10 лет</t>
  </si>
  <si>
    <t>На срок более 10 лет</t>
  </si>
  <si>
    <t>Страхование ренты / аннуитетное страхование / пенсионное страхование</t>
  </si>
  <si>
    <t>Инвестиционно-страховые продукты страхования жизни</t>
  </si>
  <si>
    <t>Итого, страхование жизни</t>
  </si>
  <si>
    <t>x</t>
  </si>
  <si>
    <t>Страхование non-life</t>
  </si>
  <si>
    <t>Всего</t>
  </si>
  <si>
    <t>Добровольное медицинское страхование (без учета ВЗР)</t>
  </si>
  <si>
    <t>Страхование от несчастных случаев и болезней (без учета ВЗР)</t>
  </si>
  <si>
    <t>Страхование выезжающих за рубеж (в т.ч. ДМС, НС, финансовые риски)</t>
  </si>
  <si>
    <t>Прочие виды личного добровольного страхования</t>
  </si>
  <si>
    <t>Страхование имущества юридических лиц от огневых и иных рисков</t>
  </si>
  <si>
    <t>Страхование строительно-монтажных рисков (имущество)</t>
  </si>
  <si>
    <t>Страхование строительно-монтажных рисков (страхование ответственности, кроме страхования ответственности в рамках СРО)</t>
  </si>
  <si>
    <t>Прочие виды добровольного страхования имущества</t>
  </si>
  <si>
    <t>Страхование профессиональной ответственности (кроме профессиональной ответственности туроператоров)</t>
  </si>
  <si>
    <t>Страхование профессиональной ответственности туроператоров</t>
  </si>
  <si>
    <t>Страхование ответственности в рамках СРО</t>
  </si>
  <si>
    <t>Прочие виды добровольного страхования ответственности</t>
  </si>
  <si>
    <t>ОСАГО</t>
  </si>
  <si>
    <t>Прочие виды обязательного страхования (кроме ОМС)</t>
  </si>
  <si>
    <t>Итого, страхование non-life (кроме ОМС)</t>
  </si>
  <si>
    <t>Итого прямое страхование (life и non-life)</t>
  </si>
  <si>
    <t>II. Входящее перестрахование</t>
  </si>
  <si>
    <t>Полученная перестраховочная премия, тыс. руб.</t>
  </si>
  <si>
    <t>Принято в перестрахование</t>
  </si>
  <si>
    <t>Итого взносы (прямое страхование и входящее перестрахование)</t>
  </si>
  <si>
    <t>Показатель</t>
  </si>
  <si>
    <t>тыс. рублей</t>
  </si>
  <si>
    <t>Источник</t>
  </si>
  <si>
    <t>Совокупные активы (валюта баланса)</t>
  </si>
  <si>
    <t>Форма 1, столбец 4, строка 1000</t>
  </si>
  <si>
    <t>Страховые резервы (non-life)</t>
  </si>
  <si>
    <t>Форма 1, столбец 4, строка 2220</t>
  </si>
  <si>
    <t>Страховые резервы-нетто (non-life)</t>
  </si>
  <si>
    <t>Форма 1, столбец 4: строка 2220 - строка 1240</t>
  </si>
  <si>
    <t>Страховые резервы (life)</t>
  </si>
  <si>
    <t>Форма 1, столбец 4, строка 2210</t>
  </si>
  <si>
    <t>Уставный капитал</t>
  </si>
  <si>
    <t>Форма 1, столбец 4, строка 2110</t>
  </si>
  <si>
    <t>Собственные средства</t>
  </si>
  <si>
    <t>Страховые взносы, переданные в перестрахование, тыс. руб.</t>
  </si>
  <si>
    <t>Страховые выплаты перестраховщиков, тыс. руб.</t>
  </si>
  <si>
    <t>Форма 2, столбец 4, строка 1420 + строка 2230</t>
  </si>
  <si>
    <t>Состоявшиеся убытки – нетто-перестрахование</t>
  </si>
  <si>
    <t>Расходы на ведение дела и управленческие расходы</t>
  </si>
  <si>
    <t>Контактная информация</t>
  </si>
  <si>
    <t>Ответственный за заполнение анкеты от Компании</t>
  </si>
  <si>
    <t>ФИО</t>
  </si>
  <si>
    <t>должность</t>
  </si>
  <si>
    <t>телефон</t>
  </si>
  <si>
    <t>E-mail</t>
  </si>
  <si>
    <t>Благодарим за сотрудничество</t>
  </si>
  <si>
    <r>
      <t xml:space="preserve">Форма 1, столбец 4, строка 2100; </t>
    </r>
    <r>
      <rPr>
        <sz val="12"/>
        <color indexed="10"/>
        <rFont val="Arial"/>
        <family val="2"/>
        <charset val="204"/>
      </rPr>
      <t>положительное или отрицательное значение; пожалуйста, не используйте скобки, если значение отрицательное.</t>
    </r>
  </si>
  <si>
    <r>
      <t xml:space="preserve">Форма 2, столбец 4, строка 1120 + строка 2120; </t>
    </r>
    <r>
      <rPr>
        <sz val="12"/>
        <color indexed="10"/>
        <rFont val="Arial"/>
        <family val="2"/>
        <charset val="204"/>
      </rPr>
      <t>по модулю</t>
    </r>
  </si>
  <si>
    <r>
      <t xml:space="preserve">Форма 2, столбец 4, строка 3000; </t>
    </r>
    <r>
      <rPr>
        <sz val="12"/>
        <color indexed="10"/>
        <rFont val="Arial"/>
        <family val="2"/>
        <charset val="204"/>
      </rPr>
      <t>положительное или отрицательное значение; пожалуйста, не используйте скобки, если значение отрицательное</t>
    </r>
  </si>
  <si>
    <t xml:space="preserve">в т.ч. по облигаторному перестрахованию </t>
  </si>
  <si>
    <r>
      <t>Форма 2, столбец</t>
    </r>
    <r>
      <rPr>
        <sz val="12"/>
        <color indexed="10"/>
        <rFont val="Arial"/>
        <family val="2"/>
        <charset val="204"/>
      </rPr>
      <t xml:space="preserve"> 5</t>
    </r>
    <r>
      <rPr>
        <sz val="12"/>
        <rFont val="Arial"/>
        <family val="2"/>
        <charset val="204"/>
      </rPr>
      <t xml:space="preserve">, строка 3000; </t>
    </r>
    <r>
      <rPr>
        <sz val="12"/>
        <color indexed="10"/>
        <rFont val="Arial"/>
        <family val="2"/>
        <charset val="204"/>
      </rPr>
      <t>положительное или отрицательное значение; пожалуйста, не используйте скобки, если значение отрицательное</t>
    </r>
  </si>
  <si>
    <t>GAP-страхование</t>
  </si>
  <si>
    <t>Прочее</t>
  </si>
  <si>
    <t>ДАГО</t>
  </si>
  <si>
    <t>Зеленая карта</t>
  </si>
  <si>
    <t>Страхование водного транспорта (имущественное + ответственности)</t>
  </si>
  <si>
    <t>Имущественное</t>
  </si>
  <si>
    <t>Ответственности</t>
  </si>
  <si>
    <t>Страхование железнодорожного транспорта (имущественное + ответственности)</t>
  </si>
  <si>
    <t>Страхование грузов</t>
  </si>
  <si>
    <t>Страхование в рамках муниципальных программ</t>
  </si>
  <si>
    <t>Страхование бытовой техники и электронных устройств</t>
  </si>
  <si>
    <t>Риски растениеводства</t>
  </si>
  <si>
    <t>Риски животноводства</t>
  </si>
  <si>
    <t>Страхование предпринимательских рисков</t>
  </si>
  <si>
    <t>Обязательное страхование ответственности владельцев объектов повышенной опасности</t>
  </si>
  <si>
    <t>Обязательное страхование ответственности перевозчиков</t>
  </si>
  <si>
    <t>Государственное страхование жизни и здоровья военнослужащих и приравненных к ним в обязательном государственном страховании лиц</t>
  </si>
  <si>
    <t>Страхование ответственности таможенных брокеров</t>
  </si>
  <si>
    <t>3. Данные по взносам (выплатам) в рамках одной детальной разбивки предоставляются таким образом, чтобы в разных строках одни и те же взносы (выплаты) не повторялись.</t>
  </si>
  <si>
    <t>Страхование финансовых рисков (без учета ВЗР и GAP-страхования)</t>
  </si>
  <si>
    <t>Страхование ответственности предприятий - источников повышенной опасности</t>
  </si>
  <si>
    <t>Страхование автокаско, всего, в.т.ч.</t>
  </si>
  <si>
    <t>Страхование АГО (добровольное), всего, в т.ч.</t>
  </si>
  <si>
    <t>Страхование космических рисков, всего, в.т.ч.</t>
  </si>
  <si>
    <t>Страхование имущества физических лиц, всего, в.т.ч.</t>
  </si>
  <si>
    <t>Страхование сельскохозяйственных рисков, всего, в т.ч.</t>
  </si>
  <si>
    <t>6. Дополнительные комментарии, в случае наличия, просим указывать в столбце "I" листа "Анкета" или в сопроводительном письме.</t>
  </si>
  <si>
    <t>7. Лист "Анкета" просьба не переименовывать.</t>
  </si>
  <si>
    <t>Раздел заполняется для компаний non-life и групп, в которые входят такие компании (указываются данные только по компаниям non-life)</t>
  </si>
  <si>
    <t>Форма 2, столбец 4, строка 2100 - строка 2500</t>
  </si>
  <si>
    <r>
      <t xml:space="preserve">Форма 2, столбец 4, строка 2200; </t>
    </r>
    <r>
      <rPr>
        <sz val="12"/>
        <color indexed="10"/>
        <rFont val="Arial"/>
        <family val="2"/>
        <charset val="204"/>
      </rPr>
      <t>по модулю</t>
    </r>
  </si>
  <si>
    <r>
      <t>Форма 2, столбец 4, строка 2600 + строка 3100;</t>
    </r>
    <r>
      <rPr>
        <sz val="12"/>
        <color indexed="17"/>
        <rFont val="Arial"/>
        <family val="2"/>
        <charset val="204"/>
      </rPr>
      <t xml:space="preserve"> </t>
    </r>
    <r>
      <rPr>
        <sz val="12"/>
        <color indexed="10"/>
        <rFont val="Arial"/>
        <family val="2"/>
        <charset val="204"/>
      </rPr>
      <t>по модулю</t>
    </r>
  </si>
  <si>
    <t>Заработанная страховая премия - нетто-перестрахование (за вычетом отчислений)</t>
  </si>
  <si>
    <t>5. Для компаний, специализирующихся исключительно на входящем перестраховании, раздел I Анкеты заполнять не нужно.</t>
  </si>
  <si>
    <t>Прочее, в т.ч.</t>
  </si>
  <si>
    <t>легковые ТС физлиц</t>
  </si>
  <si>
    <t>легковые ТС юрлиц</t>
  </si>
  <si>
    <t>прочие ТС физлиц (грузовики, автобусы, колесная спецтехника, мотоциклы и т.д.)</t>
  </si>
  <si>
    <t>прочие ТС юрлиц (грузовики, автобусы, колесная спецтехника, мотоциклы и т.д.)</t>
  </si>
  <si>
    <r>
      <t xml:space="preserve">IV. Взносы по direct-страхованию 
</t>
    </r>
    <r>
      <rPr>
        <b/>
        <sz val="14"/>
        <color indexed="10"/>
        <rFont val="Arial"/>
        <family val="2"/>
        <charset val="204"/>
      </rPr>
      <t>ПОЖАЛУЙСТА, ПРОЧТИТЕ ВНИМАТЕЛЬНО</t>
    </r>
    <r>
      <rPr>
        <b/>
        <sz val="14"/>
        <rFont val="Arial"/>
        <family val="2"/>
        <charset val="204"/>
      </rPr>
      <t xml:space="preserve">: под direct-страхованием понимается дистанционная продажа полисов страхования (оформление полиса и расчет его конечной стоимости) </t>
    </r>
    <r>
      <rPr>
        <b/>
        <sz val="14"/>
        <color indexed="10"/>
        <rFont val="Arial"/>
        <family val="2"/>
        <charset val="204"/>
      </rPr>
      <t>только</t>
    </r>
    <r>
      <rPr>
        <b/>
        <sz val="14"/>
        <rFont val="Arial"/>
        <family val="2"/>
        <charset val="204"/>
      </rPr>
      <t xml:space="preserve"> через </t>
    </r>
    <r>
      <rPr>
        <b/>
        <sz val="14"/>
        <color indexed="10"/>
        <rFont val="Arial"/>
        <family val="2"/>
        <charset val="204"/>
      </rPr>
      <t>Интернет или колл-центр</t>
    </r>
    <r>
      <rPr>
        <b/>
        <sz val="14"/>
        <rFont val="Arial"/>
        <family val="2"/>
        <charset val="204"/>
      </rPr>
      <t xml:space="preserve"> (то есть </t>
    </r>
    <r>
      <rPr>
        <b/>
        <sz val="14"/>
        <color indexed="10"/>
        <rFont val="Arial"/>
        <family val="2"/>
        <charset val="204"/>
      </rPr>
      <t>без</t>
    </r>
    <r>
      <rPr>
        <b/>
        <sz val="14"/>
        <rFont val="Arial"/>
        <family val="2"/>
        <charset val="204"/>
      </rPr>
      <t xml:space="preserve"> участия посредников – страховых агентов и </t>
    </r>
    <r>
      <rPr>
        <b/>
        <sz val="14"/>
        <color indexed="10"/>
        <rFont val="Arial"/>
        <family val="2"/>
        <charset val="204"/>
      </rPr>
      <t>без</t>
    </r>
    <r>
      <rPr>
        <b/>
        <sz val="14"/>
        <rFont val="Arial"/>
        <family val="2"/>
        <charset val="204"/>
      </rPr>
      <t xml:space="preserve"> продаж через филиалы / центральный офис)</t>
    </r>
  </si>
  <si>
    <t>Вид страхования</t>
  </si>
  <si>
    <t>В том числе взносы по электронным полисам, тыс. рублей</t>
  </si>
  <si>
    <t>Страхование автокаско</t>
  </si>
  <si>
    <t>Страхование имущества физических лиц</t>
  </si>
  <si>
    <t>Страхование АГО</t>
  </si>
  <si>
    <t>Прочие виды страхования</t>
  </si>
  <si>
    <t>Direct-страхование, итого:</t>
  </si>
  <si>
    <t>Ответственный от RAEX (Эксперт РА)</t>
  </si>
  <si>
    <t>Убедительно просим все компании, пожелавшие принять участие в исследовании, после отправки в агентство заполненной анкеты, убедиться в ее получении ответственным сотрудником RAEX (Эксперт РА).</t>
  </si>
  <si>
    <t>Применяются ли в Вашей компании ИТ-решения, связанные с использованием сети интернет? Если да, опишите их, пожалуйста:</t>
  </si>
  <si>
    <t>Применяются ли в Вашей компании ИТ-решения, связанные с использованием мобильных приложений? Если да, опишите их, пожалуйста:</t>
  </si>
  <si>
    <t>Какие еще ИТ-решения внедрены в Вашей компании?</t>
  </si>
  <si>
    <t>Какие ИТ-решения Ваша компания планирует внедрить в ближайшие годы?</t>
  </si>
  <si>
    <t>в продажах</t>
  </si>
  <si>
    <t>в урегулировании убытков</t>
  </si>
  <si>
    <t>в других областях (напишите, в каких)</t>
  </si>
  <si>
    <t>Если анкета заполняется на группу, укажите список компаний, входящих в группу</t>
  </si>
  <si>
    <t>Регистрационный номер (если анкета заполняется на группу, укажите рег. номера всех компаний, входящих в группу)</t>
  </si>
  <si>
    <t>ИНН (если анкета заполняется на группу, укажите ИНН всех компаний, входящих в группу)</t>
  </si>
  <si>
    <t>Применяются ли в Вашей компании ИТ-решения, связанные с противодействием мошенничеству? Если да, опишите их, пожалуйста</t>
  </si>
  <si>
    <t>Страховые резервы, тыс. руб.</t>
  </si>
  <si>
    <t>на 31.12.2015</t>
  </si>
  <si>
    <t>на 31.12.2016</t>
  </si>
  <si>
    <t>Анкета RAEX (Эксперт РА) по итогам 2016 года</t>
  </si>
  <si>
    <t>III. Финансовые показатели (на 31 декабря 2016 года)</t>
  </si>
  <si>
    <t>Чистая прибыль (по итогам 2016 года)</t>
  </si>
  <si>
    <t>Чистая прибыль (по итогам 2015 года)</t>
  </si>
  <si>
    <r>
      <t xml:space="preserve">V. Банкострахование 
</t>
    </r>
    <r>
      <rPr>
        <b/>
        <sz val="14"/>
        <color indexed="10"/>
        <rFont val="Arial"/>
        <family val="2"/>
        <charset val="204"/>
      </rPr>
      <t>Внимание:</t>
    </r>
    <r>
      <rPr>
        <b/>
        <sz val="14"/>
        <rFont val="Arial"/>
        <family val="2"/>
        <charset val="204"/>
      </rPr>
      <t xml:space="preserve"> под банкострахованием понимается реализация страховых продуктов через банки, а также страхование рисков самих банков</t>
    </r>
  </si>
  <si>
    <t>Страхование рисков банков и рисков их клиентов, всего</t>
  </si>
  <si>
    <t>Розничное страхование связанное с кредитованием, всего</t>
  </si>
  <si>
    <t>Ипотечное страхование (титул, залог, жизнь заемщика, ответственность за непогашение кредита)</t>
  </si>
  <si>
    <t>Автострахование (КАСКО, ОСАГО, ДСАГО), без учета дилерского канала</t>
  </si>
  <si>
    <t>Страхование жизни и здоровья заемщика потребкредитов, в т.ч. от несчастного случая</t>
  </si>
  <si>
    <t>Страхование заемщика от потери работы</t>
  </si>
  <si>
    <t>Прочие виды розничного страхования заемщиков</t>
  </si>
  <si>
    <t>Розничное страхование клиентов банков, НЕ связанное с кредитованием, всего</t>
  </si>
  <si>
    <t>Смешанное страхование жизни (дожитие + нетрудоспособность или смерть в период действия полиса)</t>
  </si>
  <si>
    <t>Страхование выезжающих за рубеж</t>
  </si>
  <si>
    <t>Прочие виды розничного страхования клиентов банков, НЕ связанных с кредитованием</t>
  </si>
  <si>
    <t xml:space="preserve">   Страхование юридических лиц через банки, всего</t>
  </si>
  <si>
    <t>Страхование жизни и здоровья владельцев малого и среднего бизнеса, в том числе ИП</t>
  </si>
  <si>
    <t>Страхование имущества заемщиков (залоговое имущество, товары на складе, товары в обороте)</t>
  </si>
  <si>
    <t>Сельскохозяйственное страхование заемщиков</t>
  </si>
  <si>
    <t>Прочие виды страхования рисков юридических лиц, связанных с банковскими услугами (укажите, пожалуйста, в комментариях, что Вы относите к иным видам страхования)</t>
  </si>
  <si>
    <t xml:space="preserve">   Страхование рисков банков, всего</t>
  </si>
  <si>
    <t>Страхование специфических рисков банков (ВВВ, страхование банкоматов,страхование D&amp;O, страхование эмитентов банковских карт)</t>
  </si>
  <si>
    <t>Страхование имущества банков (автопарк, недвижимость)</t>
  </si>
  <si>
    <t>Страхование сотрудников банков (ДМС, НС, страхование жизни и здоровья)</t>
  </si>
  <si>
    <t>Прочие виды страхования банковских рисков</t>
  </si>
  <si>
    <t>VI. Опрос по использованию ИТ-решений в страховой деятельности
Ответы на вопросы данного раздела не будут передаваться третьим лицам, данные будут использованы в агрегированном виде в исследованиях RAEX (Эксперт РА)</t>
  </si>
  <si>
    <t>Артем Афонин (тел. (495) 225-34-44, доб. 1963; e-mail: afonin@raexpert.ru)</t>
  </si>
  <si>
    <t>Ответственный сотрудник RAEX (Эксперт РА): Артем Афонин (тел. (495) 225-34-44, доб. 1963, e-mail: afonin@raexpert.ru)</t>
  </si>
  <si>
    <t>Можно ли купить страховой полис на сайте Вашей компании без посещения офиса?</t>
  </si>
  <si>
    <t>По каким видам страхования?</t>
  </si>
  <si>
    <t>Можно ли подать заявку на урегулирование страхового случая через сайт компании?</t>
  </si>
  <si>
    <t xml:space="preserve">Сайт компании </t>
  </si>
  <si>
    <t>Предлагает ли Ваша компания страховые продукты, предполагающие использование телематических устройств?</t>
  </si>
  <si>
    <t>Опишите их, пожалуйста</t>
  </si>
  <si>
    <t>Телематические устройства</t>
  </si>
  <si>
    <t>Укажите долю договоров с телематикой в общем объеме договоров автокаско, заключенных за 2016 год</t>
  </si>
  <si>
    <t>Если взносы либо выплаты по тому или иному виду страхования равны 0, то просим Вас поставить в соответствующую ячейку 0. 
Пустая ячейка будет означать отсутствие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</si>
</sst>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i/>
      <sz val="12"/>
      <name val="Arial"/>
      <family val="2"/>
      <charset val="204"/>
    </font>
    <font>
      <sz val="16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17"/>
      <name val="Arial"/>
      <family val="2"/>
      <charset val="204"/>
    </font>
    <font>
      <b/>
      <sz val="14"/>
      <color indexed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95">
    <xf numFmtId="0" fontId="0" fillId="0" borderId="0" xfId="0"/>
    <xf numFmtId="0" fontId="0" fillId="0" borderId="0" xfId="0" applyFill="1"/>
    <xf numFmtId="0" fontId="7" fillId="2" borderId="1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vertical="center" wrapText="1"/>
    </xf>
    <xf numFmtId="3" fontId="12" fillId="6" borderId="7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vertical="center" wrapText="1"/>
      <protection locked="0"/>
    </xf>
    <xf numFmtId="3" fontId="12" fillId="7" borderId="2" xfId="0" applyNumberFormat="1" applyFont="1" applyFill="1" applyBorder="1" applyAlignment="1" applyProtection="1">
      <alignment horizontal="right" vertical="center" wrapText="1"/>
    </xf>
    <xf numFmtId="3" fontId="12" fillId="7" borderId="3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8" borderId="2" xfId="0" applyNumberFormat="1" applyFont="1" applyFill="1" applyBorder="1" applyAlignment="1" applyProtection="1">
      <alignment horizontal="right" vertical="center" wrapText="1"/>
    </xf>
    <xf numFmtId="3" fontId="12" fillId="7" borderId="7" xfId="0" applyNumberFormat="1" applyFont="1" applyFill="1" applyBorder="1" applyAlignment="1" applyProtection="1">
      <alignment horizontal="right" vertical="center" wrapText="1"/>
    </xf>
    <xf numFmtId="3" fontId="9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9" fillId="0" borderId="1" xfId="0" applyNumberFormat="1" applyFont="1" applyBorder="1" applyAlignment="1" applyProtection="1">
      <alignment horizontal="center" vertical="center" wrapText="1"/>
    </xf>
    <xf numFmtId="3" fontId="10" fillId="8" borderId="3" xfId="0" applyNumberFormat="1" applyFont="1" applyFill="1" applyBorder="1" applyAlignment="1" applyProtection="1">
      <alignment horizontal="right" vertical="center" wrapText="1"/>
      <protection locked="0"/>
    </xf>
    <xf numFmtId="3" fontId="9" fillId="8" borderId="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2" fillId="7" borderId="10" xfId="0" applyNumberFormat="1" applyFont="1" applyFill="1" applyBorder="1" applyAlignment="1" applyProtection="1">
      <alignment horizontal="right" vertical="center" wrapText="1"/>
    </xf>
    <xf numFmtId="0" fontId="9" fillId="0" borderId="3" xfId="0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9" fillId="0" borderId="3" xfId="0" applyFont="1" applyFill="1" applyBorder="1" applyAlignment="1" applyProtection="1">
      <alignment horizontal="center" vertical="center" wrapText="1"/>
    </xf>
    <xf numFmtId="3" fontId="10" fillId="8" borderId="12" xfId="0" applyNumberFormat="1" applyFont="1" applyFill="1" applyBorder="1" applyAlignment="1" applyProtection="1">
      <alignment horizontal="righ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3" fontId="10" fillId="8" borderId="24" xfId="0" applyNumberFormat="1" applyFont="1" applyFill="1" applyBorder="1" applyAlignment="1" applyProtection="1">
      <alignment horizontal="right" vertical="center" wrapText="1"/>
    </xf>
    <xf numFmtId="3" fontId="10" fillId="8" borderId="20" xfId="0" applyNumberFormat="1" applyFont="1" applyFill="1" applyBorder="1" applyAlignment="1" applyProtection="1">
      <alignment horizontal="right" vertical="center" wrapText="1"/>
    </xf>
    <xf numFmtId="3" fontId="10" fillId="8" borderId="3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49" xfId="0" applyFont="1" applyFill="1" applyBorder="1" applyAlignment="1" applyProtection="1">
      <alignment vertical="center" wrapText="1"/>
    </xf>
    <xf numFmtId="0" fontId="9" fillId="3" borderId="47" xfId="0" applyFont="1" applyFill="1" applyBorder="1" applyAlignment="1" applyProtection="1">
      <alignment vertical="center" wrapText="1"/>
    </xf>
    <xf numFmtId="0" fontId="9" fillId="3" borderId="48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4" xfId="0" applyFont="1" applyFill="1" applyBorder="1" applyAlignment="1" applyProtection="1">
      <alignment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4" borderId="14" xfId="0" applyFont="1" applyFill="1" applyBorder="1" applyAlignment="1" applyProtection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8" fillId="8" borderId="5" xfId="0" applyFont="1" applyFill="1" applyBorder="1" applyAlignment="1" applyProtection="1">
      <alignment horizontal="left" vertical="center" wrapText="1"/>
    </xf>
    <xf numFmtId="0" fontId="8" fillId="8" borderId="16" xfId="0" applyFont="1" applyFill="1" applyBorder="1" applyAlignment="1" applyProtection="1">
      <alignment horizontal="left" vertical="center" wrapText="1"/>
    </xf>
    <xf numFmtId="0" fontId="8" fillId="8" borderId="15" xfId="0" applyFont="1" applyFill="1" applyBorder="1" applyAlignment="1" applyProtection="1">
      <alignment horizontal="left" vertical="center" wrapText="1"/>
    </xf>
    <xf numFmtId="0" fontId="8" fillId="8" borderId="46" xfId="0" applyFont="1" applyFill="1" applyBorder="1" applyAlignment="1" applyProtection="1">
      <alignment horizontal="left" vertical="center" wrapText="1"/>
    </xf>
    <xf numFmtId="0" fontId="8" fillId="8" borderId="47" xfId="0" applyFont="1" applyFill="1" applyBorder="1" applyAlignment="1" applyProtection="1">
      <alignment horizontal="left" vertical="center" wrapText="1"/>
    </xf>
    <xf numFmtId="0" fontId="8" fillId="8" borderId="48" xfId="0" applyFont="1" applyFill="1" applyBorder="1" applyAlignment="1" applyProtection="1">
      <alignment horizontal="left" vertical="center" wrapText="1"/>
    </xf>
    <xf numFmtId="0" fontId="8" fillId="8" borderId="14" xfId="0" applyFont="1" applyFill="1" applyBorder="1" applyAlignment="1" applyProtection="1">
      <alignment horizontal="left" vertical="center" wrapText="1"/>
    </xf>
    <xf numFmtId="0" fontId="8" fillId="8" borderId="19" xfId="0" applyFont="1" applyFill="1" applyBorder="1" applyAlignment="1" applyProtection="1">
      <alignment horizontal="left" vertical="center" wrapText="1"/>
    </xf>
    <xf numFmtId="0" fontId="8" fillId="8" borderId="20" xfId="0" applyFont="1" applyFill="1" applyBorder="1" applyAlignment="1" applyProtection="1">
      <alignment horizontal="left" vertical="center" wrapText="1"/>
    </xf>
    <xf numFmtId="0" fontId="8" fillId="8" borderId="24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left" vertical="center" wrapText="1"/>
    </xf>
    <xf numFmtId="0" fontId="11" fillId="3" borderId="15" xfId="0" applyFont="1" applyFill="1" applyBorder="1" applyAlignment="1" applyProtection="1">
      <alignment horizontal="left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5" xfId="2" applyFont="1" applyFill="1" applyBorder="1" applyAlignment="1" applyProtection="1">
      <alignment horizontal="left" vertical="center" wrapText="1"/>
    </xf>
    <xf numFmtId="0" fontId="9" fillId="3" borderId="16" xfId="2" applyFont="1" applyFill="1" applyBorder="1" applyAlignment="1" applyProtection="1">
      <alignment horizontal="left" vertical="center" wrapText="1"/>
    </xf>
    <xf numFmtId="0" fontId="9" fillId="3" borderId="15" xfId="2" applyFont="1" applyFill="1" applyBorder="1" applyAlignment="1" applyProtection="1">
      <alignment horizontal="left" vertical="center" wrapText="1"/>
    </xf>
    <xf numFmtId="0" fontId="11" fillId="3" borderId="5" xfId="2" applyFont="1" applyFill="1" applyBorder="1" applyAlignment="1" applyProtection="1">
      <alignment horizontal="left" vertical="center" wrapText="1"/>
    </xf>
    <xf numFmtId="0" fontId="11" fillId="3" borderId="16" xfId="2" applyFont="1" applyFill="1" applyBorder="1" applyAlignment="1" applyProtection="1">
      <alignment horizontal="left" vertical="center" wrapText="1"/>
    </xf>
    <xf numFmtId="0" fontId="11" fillId="3" borderId="15" xfId="2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 vertical="center" wrapText="1" indent="10"/>
    </xf>
    <xf numFmtId="0" fontId="11" fillId="3" borderId="16" xfId="0" applyFont="1" applyFill="1" applyBorder="1" applyAlignment="1" applyProtection="1">
      <alignment horizontal="left" vertical="center" wrapText="1" indent="10"/>
    </xf>
    <xf numFmtId="0" fontId="11" fillId="3" borderId="15" xfId="0" applyFont="1" applyFill="1" applyBorder="1" applyAlignment="1" applyProtection="1">
      <alignment horizontal="left" vertical="center" wrapText="1" indent="10"/>
    </xf>
    <xf numFmtId="0" fontId="11" fillId="4" borderId="14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left" vertical="center" wrapText="1"/>
    </xf>
    <xf numFmtId="0" fontId="6" fillId="5" borderId="30" xfId="0" applyFont="1" applyFill="1" applyBorder="1" applyAlignment="1" applyProtection="1">
      <alignment horizontal="left" vertical="center" wrapText="1"/>
    </xf>
    <xf numFmtId="0" fontId="9" fillId="3" borderId="1" xfId="2" applyFont="1" applyFill="1" applyBorder="1" applyAlignment="1" applyProtection="1">
      <alignment horizontal="left" vertical="center" wrapText="1"/>
    </xf>
    <xf numFmtId="49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32" xfId="0" applyFont="1" applyFill="1" applyBorder="1" applyAlignment="1" applyProtection="1">
      <alignment horizontal="center" vertical="center" wrapText="1"/>
    </xf>
    <xf numFmtId="0" fontId="9" fillId="6" borderId="33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left" vertical="center" wrapText="1"/>
    </xf>
    <xf numFmtId="0" fontId="6" fillId="10" borderId="16" xfId="0" applyFont="1" applyFill="1" applyBorder="1" applyAlignment="1" applyProtection="1">
      <alignment horizontal="left" vertical="center" wrapText="1"/>
    </xf>
    <xf numFmtId="0" fontId="6" fillId="10" borderId="1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6" fillId="5" borderId="16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vertical="center" wrapText="1"/>
    </xf>
    <xf numFmtId="0" fontId="8" fillId="7" borderId="36" xfId="0" applyFont="1" applyFill="1" applyBorder="1" applyAlignment="1" applyProtection="1">
      <alignment horizontal="left" vertical="center" wrapText="1"/>
    </xf>
    <xf numFmtId="0" fontId="8" fillId="7" borderId="51" xfId="0" applyFont="1" applyFill="1" applyBorder="1" applyAlignment="1" applyProtection="1">
      <alignment horizontal="left" vertical="center" wrapText="1"/>
    </xf>
    <xf numFmtId="0" fontId="8" fillId="7" borderId="37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 vertical="center" wrapText="1" indent="44"/>
    </xf>
    <xf numFmtId="0" fontId="11" fillId="3" borderId="16" xfId="0" applyFont="1" applyFill="1" applyBorder="1" applyAlignment="1" applyProtection="1">
      <alignment horizontal="left" vertical="center" wrapText="1" indent="44"/>
    </xf>
    <xf numFmtId="0" fontId="11" fillId="3" borderId="15" xfId="0" applyFont="1" applyFill="1" applyBorder="1" applyAlignment="1" applyProtection="1">
      <alignment horizontal="left" vertical="center" wrapText="1" indent="44"/>
    </xf>
    <xf numFmtId="0" fontId="8" fillId="5" borderId="4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35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vertical="center" wrapText="1"/>
    </xf>
    <xf numFmtId="0" fontId="6" fillId="5" borderId="39" xfId="0" applyFont="1" applyFill="1" applyBorder="1" applyAlignment="1" applyProtection="1">
      <alignment vertical="center" wrapText="1"/>
    </xf>
    <xf numFmtId="0" fontId="6" fillId="5" borderId="40" xfId="0" applyFont="1" applyFill="1" applyBorder="1" applyAlignment="1" applyProtection="1">
      <alignment vertical="center" wrapText="1"/>
    </xf>
    <xf numFmtId="0" fontId="6" fillId="5" borderId="42" xfId="2" applyFont="1" applyFill="1" applyBorder="1" applyAlignment="1" applyProtection="1">
      <alignment horizontal="center" vertical="center" wrapText="1"/>
    </xf>
    <xf numFmtId="0" fontId="6" fillId="5" borderId="43" xfId="2" applyFont="1" applyFill="1" applyBorder="1" applyAlignment="1" applyProtection="1">
      <alignment horizontal="center" vertical="center" wrapText="1"/>
    </xf>
    <xf numFmtId="0" fontId="6" fillId="5" borderId="44" xfId="2" applyFont="1" applyFill="1" applyBorder="1" applyAlignment="1" applyProtection="1">
      <alignment horizontal="center" vertical="center" wrapText="1"/>
    </xf>
    <xf numFmtId="0" fontId="6" fillId="5" borderId="19" xfId="2" applyFont="1" applyFill="1" applyBorder="1" applyAlignment="1" applyProtection="1">
      <alignment horizontal="center" vertical="center" wrapText="1"/>
    </xf>
    <xf numFmtId="0" fontId="6" fillId="5" borderId="20" xfId="2" applyFont="1" applyFill="1" applyBorder="1" applyAlignment="1" applyProtection="1">
      <alignment horizontal="center" vertical="center" wrapText="1"/>
    </xf>
    <xf numFmtId="0" fontId="6" fillId="5" borderId="45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28" xfId="2" applyFont="1" applyFill="1" applyBorder="1" applyAlignment="1" applyProtection="1">
      <alignment horizontal="left" vertical="center" wrapText="1"/>
    </xf>
    <xf numFmtId="0" fontId="6" fillId="3" borderId="29" xfId="2" applyFont="1" applyFill="1" applyBorder="1" applyAlignment="1" applyProtection="1">
      <alignment horizontal="left" vertical="center" wrapText="1"/>
    </xf>
    <xf numFmtId="0" fontId="6" fillId="3" borderId="30" xfId="2" applyFont="1" applyFill="1" applyBorder="1" applyAlignment="1" applyProtection="1">
      <alignment horizontal="left" vertical="center" wrapText="1"/>
    </xf>
    <xf numFmtId="0" fontId="8" fillId="3" borderId="4" xfId="2" applyFont="1" applyFill="1" applyBorder="1" applyAlignment="1" applyProtection="1">
      <alignment horizontal="left" vertical="center" wrapText="1"/>
    </xf>
    <xf numFmtId="0" fontId="8" fillId="3" borderId="2" xfId="2" applyFont="1" applyFill="1" applyBorder="1" applyAlignment="1" applyProtection="1">
      <alignment horizontal="left" vertical="center" wrapText="1"/>
    </xf>
    <xf numFmtId="0" fontId="8" fillId="3" borderId="3" xfId="2" applyFont="1" applyFill="1" applyBorder="1" applyAlignment="1" applyProtection="1">
      <alignment horizontal="left" vertical="center" wrapText="1"/>
    </xf>
    <xf numFmtId="0" fontId="9" fillId="5" borderId="6" xfId="2" applyFont="1" applyFill="1" applyBorder="1" applyAlignment="1" applyProtection="1">
      <alignment horizontal="center" vertical="center" wrapText="1"/>
    </xf>
    <xf numFmtId="0" fontId="9" fillId="5" borderId="9" xfId="2" applyFont="1" applyFill="1" applyBorder="1" applyAlignment="1" applyProtection="1">
      <alignment horizontal="center" vertical="center" wrapText="1"/>
    </xf>
    <xf numFmtId="0" fontId="9" fillId="5" borderId="2" xfId="2" applyFont="1" applyFill="1" applyBorder="1" applyAlignment="1" applyProtection="1">
      <alignment horizontal="center" vertical="center" wrapText="1"/>
    </xf>
    <xf numFmtId="0" fontId="9" fillId="5" borderId="3" xfId="2" applyFont="1" applyFill="1" applyBorder="1" applyAlignment="1" applyProtection="1">
      <alignment horizontal="center" vertical="center" wrapText="1"/>
    </xf>
    <xf numFmtId="0" fontId="8" fillId="3" borderId="25" xfId="2" applyFont="1" applyFill="1" applyBorder="1" applyAlignment="1" applyProtection="1">
      <alignment horizontal="left" vertical="center" wrapText="1"/>
    </xf>
    <xf numFmtId="0" fontId="8" fillId="3" borderId="12" xfId="2" applyFont="1" applyFill="1" applyBorder="1" applyAlignment="1" applyProtection="1">
      <alignment horizontal="left" vertical="center" wrapText="1"/>
    </xf>
    <xf numFmtId="0" fontId="8" fillId="3" borderId="13" xfId="2" applyFont="1" applyFill="1" applyBorder="1" applyAlignment="1" applyProtection="1">
      <alignment horizontal="left" vertical="center" wrapText="1"/>
    </xf>
    <xf numFmtId="0" fontId="10" fillId="11" borderId="25" xfId="0" applyFont="1" applyFill="1" applyBorder="1" applyAlignment="1" applyProtection="1">
      <alignment horizontal="center" vertical="center" wrapText="1"/>
    </xf>
    <xf numFmtId="0" fontId="10" fillId="11" borderId="12" xfId="0" applyFont="1" applyFill="1" applyBorder="1" applyAlignment="1" applyProtection="1">
      <alignment horizontal="center" vertical="center" wrapText="1"/>
    </xf>
    <xf numFmtId="0" fontId="10" fillId="11" borderId="13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left" vertical="center" wrapText="1"/>
    </xf>
    <xf numFmtId="0" fontId="6" fillId="5" borderId="45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6" fillId="11" borderId="38" xfId="0" applyFont="1" applyFill="1" applyBorder="1" applyAlignment="1" applyProtection="1">
      <alignment horizontal="center" vertical="center" wrapText="1"/>
    </xf>
    <xf numFmtId="0" fontId="6" fillId="11" borderId="39" xfId="0" applyFont="1" applyFill="1" applyBorder="1" applyAlignment="1" applyProtection="1">
      <alignment horizontal="center" vertical="center" wrapText="1"/>
    </xf>
    <xf numFmtId="0" fontId="6" fillId="11" borderId="29" xfId="0" applyFont="1" applyFill="1" applyBorder="1" applyAlignment="1" applyProtection="1">
      <alignment horizontal="center" vertical="center" wrapText="1"/>
    </xf>
    <xf numFmtId="0" fontId="6" fillId="11" borderId="30" xfId="0" applyFont="1" applyFill="1" applyBorder="1" applyAlignment="1" applyProtection="1">
      <alignment horizontal="center" vertical="center" wrapText="1"/>
    </xf>
    <xf numFmtId="0" fontId="6" fillId="11" borderId="4" xfId="0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 applyProtection="1">
      <alignment horizontal="center" vertical="center" wrapText="1"/>
    </xf>
    <xf numFmtId="0" fontId="6" fillId="11" borderId="3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left" vertical="center" wrapText="1" indent="16"/>
    </xf>
    <xf numFmtId="0" fontId="11" fillId="3" borderId="16" xfId="0" applyFont="1" applyFill="1" applyBorder="1" applyAlignment="1" applyProtection="1">
      <alignment horizontal="left" vertical="center" wrapText="1" indent="16"/>
    </xf>
    <xf numFmtId="0" fontId="11" fillId="3" borderId="15" xfId="0" applyFont="1" applyFill="1" applyBorder="1" applyAlignment="1" applyProtection="1">
      <alignment horizontal="left" vertical="center" wrapText="1" indent="16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left" vertical="center" wrapText="1"/>
    </xf>
    <xf numFmtId="0" fontId="8" fillId="7" borderId="16" xfId="0" applyFont="1" applyFill="1" applyBorder="1" applyAlignment="1" applyProtection="1">
      <alignment horizontal="left" vertical="center" wrapText="1"/>
    </xf>
    <xf numFmtId="0" fontId="8" fillId="7" borderId="15" xfId="0" applyFont="1" applyFill="1" applyBorder="1" applyAlignment="1" applyProtection="1">
      <alignment horizontal="left" vertical="center" wrapText="1"/>
    </xf>
    <xf numFmtId="0" fontId="9" fillId="3" borderId="49" xfId="0" applyFont="1" applyFill="1" applyBorder="1" applyAlignment="1" applyProtection="1">
      <alignment horizontal="left" vertical="center" wrapText="1"/>
    </xf>
    <xf numFmtId="0" fontId="9" fillId="3" borderId="47" xfId="0" applyFont="1" applyFill="1" applyBorder="1" applyAlignment="1" applyProtection="1">
      <alignment horizontal="left" vertical="center" wrapText="1"/>
    </xf>
    <xf numFmtId="0" fontId="9" fillId="3" borderId="48" xfId="0" applyFont="1" applyFill="1" applyBorder="1" applyAlignment="1" applyProtection="1">
      <alignment horizontal="left" vertical="center" wrapText="1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3" borderId="46" xfId="0" applyFont="1" applyFill="1" applyBorder="1" applyAlignment="1" applyProtection="1">
      <alignment horizontal="left" vertical="center" wrapText="1"/>
    </xf>
    <xf numFmtId="0" fontId="9" fillId="9" borderId="16" xfId="0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center" wrapText="1"/>
      <protection locked="0"/>
    </xf>
    <xf numFmtId="0" fontId="9" fillId="9" borderId="14" xfId="0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_anketa_оригинал" xfId="2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="70" zoomScaleNormal="70" workbookViewId="0">
      <selection activeCell="A10" sqref="A2:M10"/>
    </sheetView>
  </sheetViews>
  <sheetFormatPr defaultRowHeight="15" x14ac:dyDescent="0.25"/>
  <sheetData>
    <row r="1" spans="1:16" ht="20.25" x14ac:dyDescent="0.3">
      <c r="A1" s="53" t="s">
        <v>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1"/>
      <c r="O1" s="1"/>
      <c r="P1" s="1"/>
    </row>
    <row r="2" spans="1:16" ht="18" x14ac:dyDescent="0.25">
      <c r="A2" s="57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O2" s="1"/>
    </row>
    <row r="3" spans="1:16" ht="18" x14ac:dyDescent="0.25">
      <c r="A3" s="57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O3" s="1"/>
    </row>
    <row r="4" spans="1:16" ht="38.25" customHeight="1" x14ac:dyDescent="0.25">
      <c r="A4" s="57" t="s">
        <v>99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O4" s="1"/>
    </row>
    <row r="5" spans="1:16" ht="45.75" customHeight="1" x14ac:dyDescent="0.25">
      <c r="A5" s="57" t="s">
        <v>3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O5" s="1"/>
    </row>
    <row r="6" spans="1:16" ht="41.25" customHeight="1" x14ac:dyDescent="0.25">
      <c r="A6" s="57" t="s">
        <v>114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O6" s="1"/>
    </row>
    <row r="7" spans="1:16" ht="42.75" customHeight="1" x14ac:dyDescent="0.25">
      <c r="A7" s="45" t="s">
        <v>107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O7" s="1"/>
    </row>
    <row r="8" spans="1:16" ht="21.75" customHeight="1" x14ac:dyDescent="0.25">
      <c r="A8" s="45" t="s">
        <v>108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O8" s="1"/>
    </row>
    <row r="9" spans="1:16" ht="72.75" customHeight="1" x14ac:dyDescent="0.25">
      <c r="A9" s="48" t="s">
        <v>129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O9" s="1"/>
    </row>
    <row r="10" spans="1:16" ht="44.25" customHeight="1" x14ac:dyDescent="0.25">
      <c r="A10" s="51" t="s">
        <v>172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O10" s="1"/>
    </row>
  </sheetData>
  <sheetProtection algorithmName="SHA-512" hashValue="XrkNKDX/JGgmAVmGJ08WW7EEKgSkAoJzh9wnW6anBsF9hC9kznuldfaZaOC54d0Fd6Xv5uGh3jwoaAuC1e3P1w==" saltValue="dfT7Fw1JWxhMN9nwMEXrag==" spinCount="100000" sheet="1" selectLockedCells="1" selectUnlockedCells="1"/>
  <mergeCells count="10">
    <mergeCell ref="A7:M7"/>
    <mergeCell ref="A9:M9"/>
    <mergeCell ref="A10:M10"/>
    <mergeCell ref="A8:M8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65"/>
  <sheetViews>
    <sheetView tabSelected="1" zoomScale="70" zoomScaleNormal="70" workbookViewId="0">
      <selection activeCell="D6" sqref="D6:J6"/>
    </sheetView>
  </sheetViews>
  <sheetFormatPr defaultRowHeight="15" x14ac:dyDescent="0.25"/>
  <cols>
    <col min="1" max="1" width="4" bestFit="1" customWidth="1"/>
    <col min="2" max="2" width="56.140625" customWidth="1"/>
    <col min="3" max="3" width="39" customWidth="1"/>
    <col min="4" max="4" width="7.28515625" customWidth="1"/>
    <col min="5" max="5" width="20.5703125" customWidth="1"/>
    <col min="6" max="8" width="16.7109375" customWidth="1"/>
    <col min="9" max="9" width="16.85546875" customWidth="1"/>
    <col min="10" max="10" width="17.42578125" customWidth="1"/>
    <col min="11" max="11" width="34" customWidth="1"/>
    <col min="12" max="12" width="32.140625" customWidth="1"/>
    <col min="13" max="13" width="26.5703125" customWidth="1"/>
    <col min="14" max="14" width="26.42578125" customWidth="1"/>
    <col min="19" max="19" width="10.28515625" bestFit="1" customWidth="1"/>
    <col min="21" max="21" width="11.42578125" bestFit="1" customWidth="1"/>
  </cols>
  <sheetData>
    <row r="1" spans="1:17" ht="20.25" customHeight="1" x14ac:dyDescent="0.25">
      <c r="A1" s="136" t="s">
        <v>144</v>
      </c>
      <c r="B1" s="137"/>
      <c r="C1" s="137"/>
      <c r="D1" s="137"/>
      <c r="E1" s="137"/>
      <c r="F1" s="137"/>
      <c r="G1" s="137"/>
      <c r="H1" s="137"/>
      <c r="I1" s="137"/>
      <c r="J1" s="138"/>
      <c r="K1" s="73" t="s">
        <v>4</v>
      </c>
      <c r="L1" s="1"/>
      <c r="N1" s="1"/>
    </row>
    <row r="2" spans="1:17" ht="20.25" customHeight="1" x14ac:dyDescent="0.25">
      <c r="A2" s="139" t="s">
        <v>5</v>
      </c>
      <c r="B2" s="140"/>
      <c r="C2" s="140"/>
      <c r="D2" s="140"/>
      <c r="E2" s="140"/>
      <c r="F2" s="140"/>
      <c r="G2" s="140"/>
      <c r="H2" s="140"/>
      <c r="I2" s="140"/>
      <c r="J2" s="141"/>
      <c r="K2" s="74"/>
      <c r="L2" s="1"/>
      <c r="N2" s="1"/>
      <c r="Q2" s="1"/>
    </row>
    <row r="3" spans="1:17" ht="33.75" customHeight="1" thickBot="1" x14ac:dyDescent="0.3">
      <c r="A3" s="150" t="s">
        <v>7</v>
      </c>
      <c r="B3" s="151"/>
      <c r="C3" s="151"/>
      <c r="D3" s="152"/>
      <c r="E3" s="152"/>
      <c r="F3" s="152"/>
      <c r="G3" s="152"/>
      <c r="H3" s="152"/>
      <c r="I3" s="152"/>
      <c r="J3" s="153"/>
      <c r="K3" s="2"/>
      <c r="L3" s="1"/>
      <c r="N3" s="1"/>
      <c r="P3" s="1"/>
    </row>
    <row r="4" spans="1:17" ht="18" customHeight="1" x14ac:dyDescent="0.25">
      <c r="A4" s="144" t="s">
        <v>6</v>
      </c>
      <c r="B4" s="145"/>
      <c r="C4" s="146"/>
      <c r="D4" s="142"/>
      <c r="E4" s="142"/>
      <c r="F4" s="142"/>
      <c r="G4" s="142"/>
      <c r="H4" s="142"/>
      <c r="I4" s="142"/>
      <c r="J4" s="143"/>
      <c r="K4" s="2"/>
      <c r="L4" s="1"/>
      <c r="N4" s="1"/>
      <c r="P4" s="1"/>
    </row>
    <row r="5" spans="1:17" ht="36" customHeight="1" x14ac:dyDescent="0.25">
      <c r="A5" s="147" t="s">
        <v>137</v>
      </c>
      <c r="B5" s="148"/>
      <c r="C5" s="149"/>
      <c r="D5" s="163"/>
      <c r="E5" s="164"/>
      <c r="F5" s="164"/>
      <c r="G5" s="164"/>
      <c r="H5" s="164"/>
      <c r="I5" s="164"/>
      <c r="J5" s="165"/>
      <c r="K5" s="2"/>
      <c r="L5" s="1"/>
      <c r="N5" s="1"/>
      <c r="P5" s="1"/>
    </row>
    <row r="6" spans="1:17" ht="38.25" customHeight="1" x14ac:dyDescent="0.25">
      <c r="A6" s="147" t="s">
        <v>138</v>
      </c>
      <c r="B6" s="148"/>
      <c r="C6" s="149"/>
      <c r="D6" s="142"/>
      <c r="E6" s="142"/>
      <c r="F6" s="142"/>
      <c r="G6" s="142"/>
      <c r="H6" s="142"/>
      <c r="I6" s="142"/>
      <c r="J6" s="143"/>
      <c r="K6" s="2"/>
      <c r="L6" s="1"/>
      <c r="N6" s="1"/>
      <c r="P6" s="1"/>
    </row>
    <row r="7" spans="1:17" ht="42" customHeight="1" thickBot="1" x14ac:dyDescent="0.3">
      <c r="A7" s="154" t="s">
        <v>139</v>
      </c>
      <c r="B7" s="155"/>
      <c r="C7" s="156"/>
      <c r="D7" s="142"/>
      <c r="E7" s="142"/>
      <c r="F7" s="142"/>
      <c r="G7" s="142"/>
      <c r="H7" s="142"/>
      <c r="I7" s="142"/>
      <c r="J7" s="143"/>
      <c r="K7" s="2"/>
      <c r="L7" s="1"/>
      <c r="N7" s="1"/>
      <c r="P7" s="1"/>
    </row>
    <row r="8" spans="1:17" ht="18" x14ac:dyDescent="0.25">
      <c r="A8" s="166" t="s">
        <v>8</v>
      </c>
      <c r="B8" s="167"/>
      <c r="C8" s="167"/>
      <c r="D8" s="168"/>
      <c r="E8" s="168"/>
      <c r="F8" s="168"/>
      <c r="G8" s="168"/>
      <c r="H8" s="168"/>
      <c r="I8" s="168"/>
      <c r="J8" s="169"/>
      <c r="K8" s="2"/>
      <c r="L8" s="1"/>
      <c r="N8" s="1"/>
    </row>
    <row r="9" spans="1:17" ht="45.75" customHeight="1" x14ac:dyDescent="0.25">
      <c r="A9" s="170" t="s">
        <v>181</v>
      </c>
      <c r="B9" s="171"/>
      <c r="C9" s="171"/>
      <c r="D9" s="171"/>
      <c r="E9" s="171"/>
      <c r="F9" s="171"/>
      <c r="G9" s="171"/>
      <c r="H9" s="171"/>
      <c r="I9" s="171"/>
      <c r="J9" s="172"/>
      <c r="K9" s="2"/>
      <c r="L9" s="1"/>
      <c r="N9" s="1"/>
      <c r="P9" s="1"/>
    </row>
    <row r="10" spans="1:17" ht="45" customHeight="1" thickBot="1" x14ac:dyDescent="0.3">
      <c r="A10" s="157" t="s">
        <v>9</v>
      </c>
      <c r="B10" s="158"/>
      <c r="C10" s="158"/>
      <c r="D10" s="158"/>
      <c r="E10" s="158"/>
      <c r="F10" s="158"/>
      <c r="G10" s="158"/>
      <c r="H10" s="158"/>
      <c r="I10" s="158"/>
      <c r="J10" s="159"/>
      <c r="K10" s="2"/>
      <c r="L10" s="1"/>
      <c r="M10" s="1"/>
      <c r="N10" s="1"/>
      <c r="O10" s="1"/>
      <c r="P10" s="1"/>
    </row>
    <row r="11" spans="1:17" ht="18" x14ac:dyDescent="0.25">
      <c r="A11" s="160" t="s">
        <v>10</v>
      </c>
      <c r="B11" s="161"/>
      <c r="C11" s="161"/>
      <c r="D11" s="161"/>
      <c r="E11" s="161"/>
      <c r="F11" s="161"/>
      <c r="G11" s="161"/>
      <c r="H11" s="161"/>
      <c r="I11" s="161"/>
      <c r="J11" s="162"/>
      <c r="K11" s="2"/>
      <c r="L11" s="1"/>
      <c r="N11" s="1"/>
    </row>
    <row r="12" spans="1:17" ht="45" customHeight="1" x14ac:dyDescent="0.25">
      <c r="A12" s="78" t="s">
        <v>11</v>
      </c>
      <c r="B12" s="79"/>
      <c r="C12" s="79"/>
      <c r="D12" s="80"/>
      <c r="E12" s="75" t="s">
        <v>12</v>
      </c>
      <c r="F12" s="76"/>
      <c r="G12" s="75" t="s">
        <v>141</v>
      </c>
      <c r="H12" s="76"/>
      <c r="I12" s="75" t="s">
        <v>13</v>
      </c>
      <c r="J12" s="77"/>
      <c r="K12" s="2"/>
      <c r="L12" s="1"/>
      <c r="M12" s="1"/>
      <c r="N12" s="1"/>
      <c r="O12" s="1"/>
    </row>
    <row r="13" spans="1:17" x14ac:dyDescent="0.25">
      <c r="A13" s="81"/>
      <c r="B13" s="82"/>
      <c r="C13" s="82"/>
      <c r="D13" s="83"/>
      <c r="E13" s="3">
        <v>2016</v>
      </c>
      <c r="F13" s="3">
        <v>2015</v>
      </c>
      <c r="G13" s="3" t="s">
        <v>143</v>
      </c>
      <c r="H13" s="3" t="s">
        <v>142</v>
      </c>
      <c r="I13" s="3">
        <v>2016</v>
      </c>
      <c r="J13" s="4">
        <v>2015</v>
      </c>
      <c r="K13" s="2"/>
      <c r="L13" s="1"/>
      <c r="M13" s="1"/>
      <c r="N13" s="1"/>
      <c r="O13" s="1"/>
    </row>
    <row r="14" spans="1:17" ht="15.75" x14ac:dyDescent="0.25">
      <c r="A14" s="173" t="s">
        <v>14</v>
      </c>
      <c r="B14" s="174"/>
      <c r="C14" s="174"/>
      <c r="D14" s="174"/>
      <c r="E14" s="174"/>
      <c r="F14" s="174"/>
      <c r="G14" s="174"/>
      <c r="H14" s="174"/>
      <c r="I14" s="174"/>
      <c r="J14" s="175"/>
      <c r="K14" s="2"/>
      <c r="L14" s="1"/>
      <c r="M14" s="1"/>
      <c r="N14" s="1"/>
      <c r="O14" s="1"/>
    </row>
    <row r="15" spans="1:17" x14ac:dyDescent="0.25">
      <c r="A15" s="5">
        <v>1</v>
      </c>
      <c r="B15" s="60" t="s">
        <v>15</v>
      </c>
      <c r="C15" s="61"/>
      <c r="D15" s="62"/>
      <c r="E15" s="13"/>
      <c r="F15" s="13"/>
      <c r="G15" s="13"/>
      <c r="H15" s="13"/>
      <c r="I15" s="13"/>
      <c r="J15" s="19" t="s">
        <v>27</v>
      </c>
      <c r="K15" s="2"/>
      <c r="L15" s="1"/>
      <c r="N15" s="1"/>
    </row>
    <row r="16" spans="1:17" x14ac:dyDescent="0.25">
      <c r="A16" s="6"/>
      <c r="B16" s="84" t="s">
        <v>16</v>
      </c>
      <c r="C16" s="84"/>
      <c r="D16" s="85"/>
      <c r="E16" s="13"/>
      <c r="F16" s="13"/>
      <c r="G16" s="13"/>
      <c r="H16" s="13"/>
      <c r="I16" s="13"/>
      <c r="J16" s="19" t="s">
        <v>27</v>
      </c>
      <c r="K16" s="2"/>
      <c r="L16" s="1"/>
      <c r="N16" s="1"/>
    </row>
    <row r="17" spans="1:21" x14ac:dyDescent="0.25">
      <c r="A17" s="6"/>
      <c r="B17" s="84" t="s">
        <v>17</v>
      </c>
      <c r="C17" s="84"/>
      <c r="D17" s="85"/>
      <c r="E17" s="13"/>
      <c r="F17" s="13"/>
      <c r="G17" s="13"/>
      <c r="H17" s="13"/>
      <c r="I17" s="13"/>
      <c r="J17" s="19" t="s">
        <v>27</v>
      </c>
      <c r="K17" s="2"/>
      <c r="L17" s="1"/>
      <c r="N17" s="1"/>
      <c r="U17" s="18"/>
    </row>
    <row r="18" spans="1:21" x14ac:dyDescent="0.25">
      <c r="A18" s="6"/>
      <c r="B18" s="84" t="s">
        <v>18</v>
      </c>
      <c r="C18" s="84"/>
      <c r="D18" s="85"/>
      <c r="E18" s="13"/>
      <c r="F18" s="13"/>
      <c r="G18" s="13"/>
      <c r="H18" s="13"/>
      <c r="I18" s="13"/>
      <c r="J18" s="19" t="s">
        <v>27</v>
      </c>
      <c r="K18" s="2"/>
      <c r="L18" s="1"/>
      <c r="N18" s="1"/>
      <c r="U18" s="18"/>
    </row>
    <row r="19" spans="1:21" ht="15" customHeight="1" x14ac:dyDescent="0.25">
      <c r="A19" s="5">
        <v>2</v>
      </c>
      <c r="B19" s="60" t="s">
        <v>19</v>
      </c>
      <c r="C19" s="61"/>
      <c r="D19" s="62"/>
      <c r="E19" s="13"/>
      <c r="F19" s="13"/>
      <c r="G19" s="13"/>
      <c r="H19" s="13"/>
      <c r="I19" s="13"/>
      <c r="J19" s="19" t="s">
        <v>27</v>
      </c>
      <c r="K19" s="2"/>
      <c r="L19" s="1"/>
      <c r="N19" s="1"/>
      <c r="U19" s="18"/>
    </row>
    <row r="20" spans="1:21" x14ac:dyDescent="0.25">
      <c r="A20" s="6"/>
      <c r="B20" s="84" t="s">
        <v>20</v>
      </c>
      <c r="C20" s="84"/>
      <c r="D20" s="85"/>
      <c r="E20" s="13"/>
      <c r="F20" s="13"/>
      <c r="G20" s="13"/>
      <c r="H20" s="13"/>
      <c r="I20" s="13"/>
      <c r="J20" s="19" t="s">
        <v>27</v>
      </c>
      <c r="K20" s="2"/>
      <c r="L20" s="1"/>
      <c r="N20" s="1"/>
      <c r="U20" s="18"/>
    </row>
    <row r="21" spans="1:21" x14ac:dyDescent="0.25">
      <c r="A21" s="6"/>
      <c r="B21" s="84" t="s">
        <v>21</v>
      </c>
      <c r="C21" s="84"/>
      <c r="D21" s="85"/>
      <c r="E21" s="13"/>
      <c r="F21" s="13"/>
      <c r="G21" s="13"/>
      <c r="H21" s="13"/>
      <c r="I21" s="13"/>
      <c r="J21" s="19" t="s">
        <v>27</v>
      </c>
      <c r="K21" s="2"/>
      <c r="L21" s="1"/>
      <c r="N21" s="1"/>
    </row>
    <row r="22" spans="1:21" x14ac:dyDescent="0.25">
      <c r="A22" s="6"/>
      <c r="B22" s="84" t="s">
        <v>22</v>
      </c>
      <c r="C22" s="84"/>
      <c r="D22" s="85"/>
      <c r="E22" s="13"/>
      <c r="F22" s="13"/>
      <c r="G22" s="13"/>
      <c r="H22" s="13"/>
      <c r="I22" s="13"/>
      <c r="J22" s="19" t="s">
        <v>27</v>
      </c>
      <c r="K22" s="2"/>
      <c r="L22" s="1"/>
      <c r="N22" s="1"/>
    </row>
    <row r="23" spans="1:21" x14ac:dyDescent="0.25">
      <c r="A23" s="6"/>
      <c r="B23" s="84" t="s">
        <v>23</v>
      </c>
      <c r="C23" s="84"/>
      <c r="D23" s="85"/>
      <c r="E23" s="13"/>
      <c r="F23" s="13"/>
      <c r="G23" s="13"/>
      <c r="H23" s="13"/>
      <c r="I23" s="13"/>
      <c r="J23" s="19" t="s">
        <v>27</v>
      </c>
      <c r="K23" s="2"/>
      <c r="L23" s="1"/>
      <c r="N23" s="1"/>
    </row>
    <row r="24" spans="1:21" x14ac:dyDescent="0.25">
      <c r="A24" s="5">
        <v>3</v>
      </c>
      <c r="B24" s="60" t="s">
        <v>24</v>
      </c>
      <c r="C24" s="61"/>
      <c r="D24" s="62"/>
      <c r="E24" s="13"/>
      <c r="F24" s="13"/>
      <c r="G24" s="13"/>
      <c r="H24" s="13"/>
      <c r="I24" s="13"/>
      <c r="J24" s="19" t="s">
        <v>27</v>
      </c>
      <c r="K24" s="2"/>
      <c r="L24" s="1"/>
      <c r="N24" s="1"/>
    </row>
    <row r="25" spans="1:21" x14ac:dyDescent="0.25">
      <c r="A25" s="5">
        <v>4</v>
      </c>
      <c r="B25" s="60" t="s">
        <v>25</v>
      </c>
      <c r="C25" s="61"/>
      <c r="D25" s="62"/>
      <c r="E25" s="13"/>
      <c r="F25" s="13"/>
      <c r="G25" s="13"/>
      <c r="H25" s="13"/>
      <c r="I25" s="13"/>
      <c r="J25" s="19" t="s">
        <v>27</v>
      </c>
      <c r="K25" s="2"/>
      <c r="L25" s="1"/>
      <c r="N25" s="1"/>
    </row>
    <row r="26" spans="1:21" ht="18" customHeight="1" x14ac:dyDescent="0.25">
      <c r="A26" s="63" t="s">
        <v>26</v>
      </c>
      <c r="B26" s="64"/>
      <c r="C26" s="64"/>
      <c r="D26" s="65"/>
      <c r="E26" s="15">
        <f>E15+E19+E24+E25</f>
        <v>0</v>
      </c>
      <c r="F26" s="15">
        <f>F15+F19+F24+F25</f>
        <v>0</v>
      </c>
      <c r="G26" s="15">
        <f>G15+G19+G24+G25</f>
        <v>0</v>
      </c>
      <c r="H26" s="15">
        <f>H15+H19+H24+H25</f>
        <v>0</v>
      </c>
      <c r="I26" s="15">
        <f>I15+I19+I24+I25</f>
        <v>0</v>
      </c>
      <c r="J26" s="20"/>
      <c r="K26" s="2"/>
      <c r="L26" s="1"/>
      <c r="N26" s="1"/>
    </row>
    <row r="27" spans="1:21" ht="15.75" x14ac:dyDescent="0.25">
      <c r="A27" s="173" t="s">
        <v>28</v>
      </c>
      <c r="B27" s="174"/>
      <c r="C27" s="174"/>
      <c r="D27" s="174"/>
      <c r="E27" s="174"/>
      <c r="F27" s="174"/>
      <c r="G27" s="174"/>
      <c r="H27" s="174"/>
      <c r="I27" s="174"/>
      <c r="J27" s="175"/>
      <c r="K27" s="2"/>
      <c r="L27" s="1"/>
      <c r="N27" s="1"/>
    </row>
    <row r="28" spans="1:21" ht="55.5" customHeight="1" x14ac:dyDescent="0.25">
      <c r="A28" s="78" t="s">
        <v>11</v>
      </c>
      <c r="B28" s="79"/>
      <c r="C28" s="79"/>
      <c r="D28" s="79"/>
      <c r="E28" s="79"/>
      <c r="F28" s="80"/>
      <c r="G28" s="75" t="s">
        <v>12</v>
      </c>
      <c r="H28" s="76"/>
      <c r="I28" s="75" t="s">
        <v>13</v>
      </c>
      <c r="J28" s="77"/>
      <c r="K28" s="2"/>
      <c r="L28" s="1"/>
      <c r="M28" s="1"/>
      <c r="N28" s="1"/>
      <c r="O28" s="1"/>
    </row>
    <row r="29" spans="1:21" x14ac:dyDescent="0.25">
      <c r="A29" s="81"/>
      <c r="B29" s="82"/>
      <c r="C29" s="82"/>
      <c r="D29" s="82"/>
      <c r="E29" s="82"/>
      <c r="F29" s="83"/>
      <c r="G29" s="3">
        <v>2016</v>
      </c>
      <c r="H29" s="3">
        <v>2015</v>
      </c>
      <c r="I29" s="3">
        <v>2016</v>
      </c>
      <c r="J29" s="4">
        <v>2015</v>
      </c>
      <c r="K29" s="2"/>
      <c r="L29" s="1"/>
      <c r="M29" s="1"/>
      <c r="N29" s="1"/>
      <c r="O29" s="1"/>
    </row>
    <row r="30" spans="1:21" x14ac:dyDescent="0.25">
      <c r="A30" s="7">
        <v>1</v>
      </c>
      <c r="B30" s="60" t="s">
        <v>30</v>
      </c>
      <c r="C30" s="61"/>
      <c r="D30" s="61"/>
      <c r="E30" s="61"/>
      <c r="F30" s="62"/>
      <c r="G30" s="13"/>
      <c r="H30" s="13"/>
      <c r="I30" s="13"/>
      <c r="J30" s="24" t="s">
        <v>27</v>
      </c>
      <c r="K30" s="2"/>
      <c r="L30" s="1"/>
      <c r="M30" s="1"/>
      <c r="N30" s="1"/>
      <c r="O30" s="1"/>
    </row>
    <row r="31" spans="1:21" x14ac:dyDescent="0.25">
      <c r="A31" s="7">
        <v>2</v>
      </c>
      <c r="B31" s="60" t="s">
        <v>31</v>
      </c>
      <c r="C31" s="61"/>
      <c r="D31" s="61"/>
      <c r="E31" s="61"/>
      <c r="F31" s="62"/>
      <c r="G31" s="13"/>
      <c r="H31" s="13"/>
      <c r="I31" s="13"/>
      <c r="J31" s="24" t="s">
        <v>27</v>
      </c>
      <c r="K31" s="2"/>
      <c r="L31" s="1"/>
      <c r="M31" s="1"/>
      <c r="N31" s="1"/>
      <c r="O31" s="1"/>
    </row>
    <row r="32" spans="1:21" x14ac:dyDescent="0.25">
      <c r="A32" s="7">
        <v>3</v>
      </c>
      <c r="B32" s="60" t="s">
        <v>32</v>
      </c>
      <c r="C32" s="61"/>
      <c r="D32" s="61"/>
      <c r="E32" s="61"/>
      <c r="F32" s="62"/>
      <c r="G32" s="13"/>
      <c r="H32" s="13"/>
      <c r="I32" s="13"/>
      <c r="J32" s="24" t="s">
        <v>27</v>
      </c>
      <c r="K32" s="2"/>
      <c r="L32" s="1"/>
      <c r="M32" s="1"/>
      <c r="N32" s="1"/>
      <c r="O32" s="1"/>
    </row>
    <row r="33" spans="1:15" x14ac:dyDescent="0.25">
      <c r="A33" s="7">
        <v>4</v>
      </c>
      <c r="B33" s="60" t="s">
        <v>33</v>
      </c>
      <c r="C33" s="61"/>
      <c r="D33" s="61"/>
      <c r="E33" s="61"/>
      <c r="F33" s="62"/>
      <c r="G33" s="13"/>
      <c r="H33" s="13"/>
      <c r="I33" s="13"/>
      <c r="J33" s="24" t="s">
        <v>27</v>
      </c>
      <c r="K33" s="2"/>
      <c r="L33" s="1"/>
      <c r="M33" s="1"/>
      <c r="N33" s="1"/>
      <c r="O33" s="1"/>
    </row>
    <row r="34" spans="1:15" x14ac:dyDescent="0.25">
      <c r="A34" s="7">
        <v>5</v>
      </c>
      <c r="B34" s="60" t="s">
        <v>102</v>
      </c>
      <c r="C34" s="61"/>
      <c r="D34" s="61"/>
      <c r="E34" s="61"/>
      <c r="F34" s="62"/>
      <c r="G34" s="13"/>
      <c r="H34" s="13"/>
      <c r="I34" s="13"/>
      <c r="J34" s="24" t="s">
        <v>27</v>
      </c>
      <c r="K34" s="2"/>
      <c r="L34" s="1" t="str">
        <f>IF(E34&lt;E35+E36, "Взносы по автокаско за 1 пг. 2016 г. всего меньше, чем в разбивке", "")</f>
        <v/>
      </c>
      <c r="M34" s="1" t="str">
        <f>IF(F34&lt;F35+F36, "Взносы по автокаско за 1 пг. 2015 г. всего меньше, чем в разбивке", "")</f>
        <v/>
      </c>
      <c r="N34" s="1" t="str">
        <f>IF(I34&lt;I35+I36, "Выплаты по автокаско за 1 пг. 2016 г. всего меньше, чем в разбивке", "")</f>
        <v/>
      </c>
      <c r="O34" s="1"/>
    </row>
    <row r="35" spans="1:15" x14ac:dyDescent="0.25">
      <c r="A35" s="7"/>
      <c r="B35" s="98" t="s">
        <v>81</v>
      </c>
      <c r="C35" s="99"/>
      <c r="D35" s="99"/>
      <c r="E35" s="99"/>
      <c r="F35" s="100"/>
      <c r="G35" s="13"/>
      <c r="H35" s="13"/>
      <c r="I35" s="13"/>
      <c r="J35" s="24" t="s">
        <v>27</v>
      </c>
      <c r="K35" s="2"/>
      <c r="L35" s="1"/>
      <c r="M35" s="1"/>
      <c r="N35" s="1"/>
      <c r="O35" s="1"/>
    </row>
    <row r="36" spans="1:15" x14ac:dyDescent="0.25">
      <c r="A36" s="7"/>
      <c r="B36" s="98" t="s">
        <v>115</v>
      </c>
      <c r="C36" s="99"/>
      <c r="D36" s="99"/>
      <c r="E36" s="99"/>
      <c r="F36" s="100"/>
      <c r="G36" s="13"/>
      <c r="H36" s="13"/>
      <c r="I36" s="13"/>
      <c r="J36" s="24" t="s">
        <v>27</v>
      </c>
      <c r="K36" s="2"/>
      <c r="L36" s="1" t="str">
        <f>IF(E36&lt;E37+E38+E39+E40, "Взносы по прочему автокаско за 1 пг. 2016 г. меньше, чем в разбивке", "")</f>
        <v/>
      </c>
      <c r="M36" s="1" t="str">
        <f>IF(F36&lt;F37+F38+F39+F40, "Взносы по прочему автокаско за 1 пг. 2015 г. меньше, чем в разбивке", "")</f>
        <v/>
      </c>
      <c r="N36" s="1" t="str">
        <f>IF(I36&lt;I37+I38+I39+I40, "Выплаты по прочему автокаско за 1 пг. 2016 г. меньше, чем в разбивке", "")</f>
        <v/>
      </c>
      <c r="O36" s="1"/>
    </row>
    <row r="37" spans="1:15" x14ac:dyDescent="0.25">
      <c r="A37" s="7"/>
      <c r="B37" s="127" t="s">
        <v>116</v>
      </c>
      <c r="C37" s="128"/>
      <c r="D37" s="128"/>
      <c r="E37" s="128"/>
      <c r="F37" s="129"/>
      <c r="G37" s="13"/>
      <c r="H37" s="13"/>
      <c r="I37" s="13"/>
      <c r="J37" s="24" t="s">
        <v>27</v>
      </c>
      <c r="K37" s="2"/>
      <c r="L37" s="1"/>
      <c r="M37" s="1"/>
      <c r="N37" s="1"/>
      <c r="O37" s="1"/>
    </row>
    <row r="38" spans="1:15" x14ac:dyDescent="0.25">
      <c r="A38" s="7"/>
      <c r="B38" s="127" t="s">
        <v>117</v>
      </c>
      <c r="C38" s="128"/>
      <c r="D38" s="128"/>
      <c r="E38" s="128"/>
      <c r="F38" s="129"/>
      <c r="G38" s="13"/>
      <c r="H38" s="13"/>
      <c r="I38" s="13"/>
      <c r="J38" s="24" t="s">
        <v>27</v>
      </c>
      <c r="K38" s="2"/>
      <c r="L38" s="1"/>
      <c r="M38" s="1"/>
      <c r="N38" s="1"/>
      <c r="O38" s="1"/>
    </row>
    <row r="39" spans="1:15" ht="15" customHeight="1" x14ac:dyDescent="0.25">
      <c r="A39" s="7"/>
      <c r="B39" s="176" t="s">
        <v>118</v>
      </c>
      <c r="C39" s="177"/>
      <c r="D39" s="177"/>
      <c r="E39" s="177"/>
      <c r="F39" s="178"/>
      <c r="G39" s="13"/>
      <c r="H39" s="13"/>
      <c r="I39" s="13"/>
      <c r="J39" s="24" t="s">
        <v>27</v>
      </c>
      <c r="K39" s="2"/>
      <c r="L39" s="1"/>
      <c r="M39" s="1"/>
      <c r="N39" s="1"/>
      <c r="O39" s="1"/>
    </row>
    <row r="40" spans="1:15" ht="15" customHeight="1" x14ac:dyDescent="0.25">
      <c r="A40" s="7"/>
      <c r="B40" s="176" t="s">
        <v>119</v>
      </c>
      <c r="C40" s="177"/>
      <c r="D40" s="177"/>
      <c r="E40" s="177"/>
      <c r="F40" s="178"/>
      <c r="G40" s="13"/>
      <c r="H40" s="13"/>
      <c r="I40" s="13"/>
      <c r="J40" s="24" t="s">
        <v>27</v>
      </c>
      <c r="K40" s="2"/>
      <c r="L40" s="1"/>
      <c r="M40" s="1"/>
      <c r="N40" s="1"/>
      <c r="O40" s="1"/>
    </row>
    <row r="41" spans="1:15" x14ac:dyDescent="0.25">
      <c r="A41" s="7">
        <v>6</v>
      </c>
      <c r="B41" s="60" t="s">
        <v>103</v>
      </c>
      <c r="C41" s="61"/>
      <c r="D41" s="61"/>
      <c r="E41" s="61"/>
      <c r="F41" s="62"/>
      <c r="G41" s="13"/>
      <c r="H41" s="13"/>
      <c r="I41" s="13"/>
      <c r="J41" s="24" t="s">
        <v>27</v>
      </c>
      <c r="K41" s="2"/>
      <c r="L41" s="1" t="str">
        <f>IF(E41&lt;E42+E43, "Взносы по страхованию АГО за 1 пг. 2016 г. всего меньше, чем в разбивке", "")</f>
        <v/>
      </c>
      <c r="M41" s="1" t="str">
        <f>IF(F41&lt;F42+F43, "Взносы по страхованию АГО за 1 пг. 2015 г. всего меньше, чем в разбивке", "")</f>
        <v/>
      </c>
      <c r="N41" s="1" t="str">
        <f>IF(I41&lt;I42+I43, "Выплаты по страхованию АГО за 1 пг. 2016 г. всего меньше, чем в разбивке", "")</f>
        <v/>
      </c>
      <c r="O41" s="1"/>
    </row>
    <row r="42" spans="1:15" x14ac:dyDescent="0.25">
      <c r="A42" s="7"/>
      <c r="B42" s="98" t="s">
        <v>83</v>
      </c>
      <c r="C42" s="99"/>
      <c r="D42" s="99"/>
      <c r="E42" s="99"/>
      <c r="F42" s="100"/>
      <c r="G42" s="13"/>
      <c r="H42" s="13"/>
      <c r="I42" s="13"/>
      <c r="J42" s="24" t="s">
        <v>27</v>
      </c>
      <c r="K42" s="2"/>
      <c r="L42" s="1"/>
      <c r="M42" s="1"/>
      <c r="N42" s="1"/>
      <c r="O42" s="1"/>
    </row>
    <row r="43" spans="1:15" x14ac:dyDescent="0.25">
      <c r="A43" s="7"/>
      <c r="B43" s="98" t="s">
        <v>84</v>
      </c>
      <c r="C43" s="99"/>
      <c r="D43" s="99"/>
      <c r="E43" s="99"/>
      <c r="F43" s="100"/>
      <c r="G43" s="13"/>
      <c r="H43" s="13"/>
      <c r="I43" s="13"/>
      <c r="J43" s="24" t="s">
        <v>27</v>
      </c>
      <c r="K43" s="2"/>
      <c r="L43" s="1"/>
      <c r="M43" s="1"/>
      <c r="N43" s="1"/>
      <c r="O43" s="1"/>
    </row>
    <row r="44" spans="1:15" x14ac:dyDescent="0.25">
      <c r="A44" s="7">
        <v>7</v>
      </c>
      <c r="B44" s="60" t="s">
        <v>85</v>
      </c>
      <c r="C44" s="61"/>
      <c r="D44" s="61"/>
      <c r="E44" s="61"/>
      <c r="F44" s="62"/>
      <c r="G44" s="13"/>
      <c r="H44" s="13"/>
      <c r="I44" s="13"/>
      <c r="J44" s="24" t="s">
        <v>27</v>
      </c>
      <c r="K44" s="2"/>
      <c r="L44" s="1"/>
      <c r="M44" s="1"/>
      <c r="N44" s="1"/>
      <c r="O44" s="1"/>
    </row>
    <row r="45" spans="1:15" ht="15" customHeight="1" x14ac:dyDescent="0.25">
      <c r="A45" s="7">
        <v>8</v>
      </c>
      <c r="B45" s="60" t="s">
        <v>104</v>
      </c>
      <c r="C45" s="61"/>
      <c r="D45" s="61"/>
      <c r="E45" s="61"/>
      <c r="F45" s="62"/>
      <c r="G45" s="13"/>
      <c r="H45" s="13"/>
      <c r="I45" s="13"/>
      <c r="J45" s="24" t="s">
        <v>27</v>
      </c>
      <c r="K45" s="2"/>
      <c r="L45" s="1" t="str">
        <f>IF(E45&lt;E46+E47, "Взносы по страхованию космических рисков за 1 пг. 2016 г. всего меньше, чем в разбивке", "")</f>
        <v/>
      </c>
      <c r="M45" s="1" t="str">
        <f>IF(F45&lt;F46+F47, "Взносы по страхованию космических рисков за 1 пг. 2015 г. всего меньше, чем в разбивке", "")</f>
        <v/>
      </c>
      <c r="N45" s="1" t="str">
        <f>IF(I45&lt;I46+I47, "Выплаты по страхованию космических рисков за 1 пг. 2016 г. всего меньше, чем в разбивке", "")</f>
        <v/>
      </c>
      <c r="O45" s="1"/>
    </row>
    <row r="46" spans="1:15" x14ac:dyDescent="0.25">
      <c r="A46" s="7"/>
      <c r="B46" s="98" t="s">
        <v>86</v>
      </c>
      <c r="C46" s="99"/>
      <c r="D46" s="99"/>
      <c r="E46" s="99"/>
      <c r="F46" s="100"/>
      <c r="G46" s="13"/>
      <c r="H46" s="13"/>
      <c r="I46" s="13"/>
      <c r="J46" s="24" t="s">
        <v>27</v>
      </c>
      <c r="K46" s="2"/>
      <c r="L46" s="1"/>
      <c r="M46" s="1"/>
      <c r="N46" s="1"/>
      <c r="O46" s="1"/>
    </row>
    <row r="47" spans="1:15" x14ac:dyDescent="0.25">
      <c r="A47" s="7"/>
      <c r="B47" s="98" t="s">
        <v>87</v>
      </c>
      <c r="C47" s="99"/>
      <c r="D47" s="99"/>
      <c r="E47" s="99"/>
      <c r="F47" s="100"/>
      <c r="G47" s="13"/>
      <c r="H47" s="13"/>
      <c r="I47" s="13"/>
      <c r="J47" s="24" t="s">
        <v>27</v>
      </c>
      <c r="K47" s="2"/>
      <c r="L47" s="1"/>
      <c r="M47" s="1"/>
      <c r="N47" s="1"/>
      <c r="O47" s="1"/>
    </row>
    <row r="48" spans="1:15" x14ac:dyDescent="0.25">
      <c r="A48" s="7">
        <v>9</v>
      </c>
      <c r="B48" s="60" t="s">
        <v>88</v>
      </c>
      <c r="C48" s="61"/>
      <c r="D48" s="61"/>
      <c r="E48" s="61"/>
      <c r="F48" s="62"/>
      <c r="G48" s="13"/>
      <c r="H48" s="13"/>
      <c r="I48" s="13"/>
      <c r="J48" s="24" t="s">
        <v>27</v>
      </c>
      <c r="K48" s="2"/>
      <c r="L48" s="1"/>
      <c r="M48" s="1"/>
      <c r="N48" s="1"/>
      <c r="O48" s="1"/>
    </row>
    <row r="49" spans="1:15" ht="15" customHeight="1" x14ac:dyDescent="0.25">
      <c r="A49" s="7">
        <v>10</v>
      </c>
      <c r="B49" s="60" t="s">
        <v>89</v>
      </c>
      <c r="C49" s="61"/>
      <c r="D49" s="61"/>
      <c r="E49" s="61"/>
      <c r="F49" s="62"/>
      <c r="G49" s="13"/>
      <c r="H49" s="13"/>
      <c r="I49" s="13"/>
      <c r="J49" s="24" t="s">
        <v>27</v>
      </c>
      <c r="K49" s="2"/>
      <c r="L49" s="1"/>
      <c r="M49" s="1"/>
      <c r="N49" s="1"/>
      <c r="O49" s="1"/>
    </row>
    <row r="50" spans="1:15" x14ac:dyDescent="0.25">
      <c r="A50" s="7">
        <v>11</v>
      </c>
      <c r="B50" s="60" t="s">
        <v>34</v>
      </c>
      <c r="C50" s="61"/>
      <c r="D50" s="61"/>
      <c r="E50" s="61"/>
      <c r="F50" s="62"/>
      <c r="G50" s="13"/>
      <c r="H50" s="13"/>
      <c r="I50" s="13"/>
      <c r="J50" s="24" t="s">
        <v>27</v>
      </c>
      <c r="K50" s="2"/>
      <c r="L50" s="1"/>
      <c r="M50" s="1"/>
      <c r="N50" s="1"/>
      <c r="O50" s="1"/>
    </row>
    <row r="51" spans="1:15" x14ac:dyDescent="0.25">
      <c r="A51" s="7">
        <v>12</v>
      </c>
      <c r="B51" s="60" t="s">
        <v>35</v>
      </c>
      <c r="C51" s="61"/>
      <c r="D51" s="61"/>
      <c r="E51" s="61"/>
      <c r="F51" s="62"/>
      <c r="G51" s="13"/>
      <c r="H51" s="13"/>
      <c r="I51" s="13"/>
      <c r="J51" s="24" t="s">
        <v>27</v>
      </c>
      <c r="K51" s="2"/>
      <c r="L51" s="1"/>
      <c r="M51" s="1"/>
      <c r="N51" s="1"/>
      <c r="O51" s="1"/>
    </row>
    <row r="52" spans="1:15" x14ac:dyDescent="0.25">
      <c r="A52" s="7">
        <v>13</v>
      </c>
      <c r="B52" s="60" t="s">
        <v>36</v>
      </c>
      <c r="C52" s="61"/>
      <c r="D52" s="61"/>
      <c r="E52" s="61"/>
      <c r="F52" s="62"/>
      <c r="G52" s="13"/>
      <c r="H52" s="13"/>
      <c r="I52" s="13"/>
      <c r="J52" s="24" t="s">
        <v>27</v>
      </c>
      <c r="K52" s="2"/>
      <c r="L52" s="1"/>
      <c r="M52" s="1"/>
      <c r="N52" s="1"/>
      <c r="O52" s="1"/>
    </row>
    <row r="53" spans="1:15" x14ac:dyDescent="0.25">
      <c r="A53" s="7">
        <v>14</v>
      </c>
      <c r="B53" s="60" t="s">
        <v>105</v>
      </c>
      <c r="C53" s="61"/>
      <c r="D53" s="61"/>
      <c r="E53" s="61"/>
      <c r="F53" s="62"/>
      <c r="G53" s="13"/>
      <c r="H53" s="13"/>
      <c r="I53" s="13"/>
      <c r="J53" s="24" t="s">
        <v>27</v>
      </c>
      <c r="K53" s="2"/>
      <c r="L53" s="1" t="str">
        <f>IF(E53&lt;E54+E55+E56, "Взносы по страхованию имущества ФЛ за 1 пг. 2016 г. всего меньше, чем в разбивке", "")</f>
        <v/>
      </c>
      <c r="M53" s="1" t="str">
        <f>IF(F53&lt;F54+F55+F56, "Взносы по страхованию имущества ФЛ за 1 пг. 2015 г. всего меньше, чем в разбивке", "")</f>
        <v/>
      </c>
      <c r="N53" s="1" t="str">
        <f>IF(I53&lt;I54+I55+I56, "Выплаты по страхованию имущества ФЛ за 1 пг. 2016 г. всего меньше, чем в разбивке", "")</f>
        <v/>
      </c>
      <c r="O53" s="1"/>
    </row>
    <row r="54" spans="1:15" x14ac:dyDescent="0.25">
      <c r="A54" s="7"/>
      <c r="B54" s="98" t="s">
        <v>90</v>
      </c>
      <c r="C54" s="99"/>
      <c r="D54" s="99"/>
      <c r="E54" s="99"/>
      <c r="F54" s="100"/>
      <c r="G54" s="13"/>
      <c r="H54" s="13"/>
      <c r="I54" s="13"/>
      <c r="J54" s="24" t="s">
        <v>27</v>
      </c>
      <c r="K54" s="2"/>
      <c r="L54" s="1"/>
      <c r="M54" s="1"/>
      <c r="N54" s="1"/>
      <c r="O54" s="1"/>
    </row>
    <row r="55" spans="1:15" x14ac:dyDescent="0.25">
      <c r="A55" s="7"/>
      <c r="B55" s="98" t="s">
        <v>91</v>
      </c>
      <c r="C55" s="99"/>
      <c r="D55" s="99"/>
      <c r="E55" s="99"/>
      <c r="F55" s="100"/>
      <c r="G55" s="13"/>
      <c r="H55" s="13"/>
      <c r="I55" s="13"/>
      <c r="J55" s="24" t="s">
        <v>27</v>
      </c>
      <c r="K55" s="2"/>
      <c r="L55" s="1"/>
      <c r="M55" s="1"/>
      <c r="N55" s="1"/>
      <c r="O55" s="1"/>
    </row>
    <row r="56" spans="1:15" x14ac:dyDescent="0.25">
      <c r="A56" s="7"/>
      <c r="B56" s="98" t="s">
        <v>82</v>
      </c>
      <c r="C56" s="99"/>
      <c r="D56" s="99"/>
      <c r="E56" s="99"/>
      <c r="F56" s="100"/>
      <c r="G56" s="13"/>
      <c r="H56" s="13"/>
      <c r="I56" s="13"/>
      <c r="J56" s="24" t="s">
        <v>27</v>
      </c>
      <c r="K56" s="2"/>
      <c r="L56" s="1"/>
      <c r="M56" s="1"/>
      <c r="N56" s="1"/>
      <c r="O56" s="1"/>
    </row>
    <row r="57" spans="1:15" x14ac:dyDescent="0.25">
      <c r="A57" s="7">
        <v>15</v>
      </c>
      <c r="B57" s="60" t="s">
        <v>106</v>
      </c>
      <c r="C57" s="61"/>
      <c r="D57" s="61"/>
      <c r="E57" s="61"/>
      <c r="F57" s="62"/>
      <c r="G57" s="13"/>
      <c r="H57" s="13"/>
      <c r="I57" s="13"/>
      <c r="J57" s="24" t="s">
        <v>27</v>
      </c>
      <c r="K57" s="2"/>
      <c r="L57" s="1" t="str">
        <f>IF(E57&lt;E58+E59, "Взносы по страхованию сельскохозяйственных рисков за 1 пг. 2016 г. всего меньше, чем в разбивке", "")</f>
        <v/>
      </c>
      <c r="M57" s="1" t="str">
        <f>IF(F57&lt;F58+F59, "Взносы по страхованию сельскохозяйственных рисков за 1 пг. 2015 г. всего меньше, чем в разбивке", "")</f>
        <v/>
      </c>
      <c r="N57" s="1" t="str">
        <f>IF(I57&lt;I58+I59, "Выплаты по страхованию сельскохозяйственных рисков за 1 пг. 2016 г. всего меньше, чем в разбивке", "")</f>
        <v/>
      </c>
      <c r="O57" s="1"/>
    </row>
    <row r="58" spans="1:15" x14ac:dyDescent="0.25">
      <c r="A58" s="7"/>
      <c r="B58" s="98" t="s">
        <v>92</v>
      </c>
      <c r="C58" s="99"/>
      <c r="D58" s="99"/>
      <c r="E58" s="99"/>
      <c r="F58" s="100"/>
      <c r="G58" s="13"/>
      <c r="H58" s="13"/>
      <c r="I58" s="13"/>
      <c r="J58" s="24" t="s">
        <v>27</v>
      </c>
      <c r="K58" s="2"/>
      <c r="L58" s="1"/>
      <c r="M58" s="1"/>
      <c r="N58" s="1"/>
      <c r="O58" s="1"/>
    </row>
    <row r="59" spans="1:15" x14ac:dyDescent="0.25">
      <c r="A59" s="7"/>
      <c r="B59" s="98" t="s">
        <v>93</v>
      </c>
      <c r="C59" s="99"/>
      <c r="D59" s="99"/>
      <c r="E59" s="99"/>
      <c r="F59" s="100"/>
      <c r="G59" s="13"/>
      <c r="H59" s="13"/>
      <c r="I59" s="13"/>
      <c r="J59" s="24" t="s">
        <v>27</v>
      </c>
      <c r="K59" s="2"/>
      <c r="L59" s="1"/>
      <c r="M59" s="1"/>
      <c r="N59" s="1"/>
      <c r="O59" s="1"/>
    </row>
    <row r="60" spans="1:15" x14ac:dyDescent="0.25">
      <c r="A60" s="7">
        <v>16</v>
      </c>
      <c r="B60" s="60" t="s">
        <v>37</v>
      </c>
      <c r="C60" s="61"/>
      <c r="D60" s="61"/>
      <c r="E60" s="61"/>
      <c r="F60" s="62"/>
      <c r="G60" s="13"/>
      <c r="H60" s="13"/>
      <c r="I60" s="13"/>
      <c r="J60" s="24" t="s">
        <v>27</v>
      </c>
      <c r="K60" s="2"/>
      <c r="L60" s="1"/>
      <c r="M60" s="1"/>
      <c r="N60" s="1"/>
      <c r="O60" s="1"/>
    </row>
    <row r="61" spans="1:15" x14ac:dyDescent="0.25">
      <c r="A61" s="7">
        <v>17</v>
      </c>
      <c r="B61" s="60" t="s">
        <v>100</v>
      </c>
      <c r="C61" s="61"/>
      <c r="D61" s="61"/>
      <c r="E61" s="61"/>
      <c r="F61" s="62"/>
      <c r="G61" s="13"/>
      <c r="H61" s="13"/>
      <c r="I61" s="13"/>
      <c r="J61" s="24" t="s">
        <v>27</v>
      </c>
      <c r="K61" s="2"/>
      <c r="L61" s="1"/>
      <c r="M61" s="1"/>
      <c r="N61" s="1"/>
      <c r="O61" s="1"/>
    </row>
    <row r="62" spans="1:15" x14ac:dyDescent="0.25">
      <c r="A62" s="7">
        <v>18</v>
      </c>
      <c r="B62" s="60" t="s">
        <v>94</v>
      </c>
      <c r="C62" s="61"/>
      <c r="D62" s="61"/>
      <c r="E62" s="61"/>
      <c r="F62" s="62"/>
      <c r="G62" s="13"/>
      <c r="H62" s="13"/>
      <c r="I62" s="13"/>
      <c r="J62" s="24" t="s">
        <v>27</v>
      </c>
      <c r="K62" s="2"/>
      <c r="L62" s="1"/>
      <c r="M62" s="1"/>
      <c r="N62" s="1"/>
      <c r="O62" s="1"/>
    </row>
    <row r="63" spans="1:15" x14ac:dyDescent="0.25">
      <c r="A63" s="7">
        <v>19</v>
      </c>
      <c r="B63" s="60" t="s">
        <v>101</v>
      </c>
      <c r="C63" s="61"/>
      <c r="D63" s="61"/>
      <c r="E63" s="61"/>
      <c r="F63" s="62"/>
      <c r="G63" s="13"/>
      <c r="H63" s="13"/>
      <c r="I63" s="13"/>
      <c r="J63" s="24" t="s">
        <v>27</v>
      </c>
      <c r="K63" s="2"/>
      <c r="L63" s="1"/>
      <c r="M63" s="1"/>
      <c r="N63" s="1"/>
      <c r="O63" s="1"/>
    </row>
    <row r="64" spans="1:15" ht="15" customHeight="1" x14ac:dyDescent="0.25">
      <c r="A64" s="7">
        <v>20</v>
      </c>
      <c r="B64" s="60" t="s">
        <v>38</v>
      </c>
      <c r="C64" s="61"/>
      <c r="D64" s="61"/>
      <c r="E64" s="61"/>
      <c r="F64" s="62"/>
      <c r="G64" s="13"/>
      <c r="H64" s="13"/>
      <c r="I64" s="13"/>
      <c r="J64" s="24" t="s">
        <v>27</v>
      </c>
      <c r="K64" s="2"/>
      <c r="L64" s="1"/>
      <c r="M64" s="1"/>
      <c r="N64" s="1"/>
      <c r="O64" s="1"/>
    </row>
    <row r="65" spans="1:17" x14ac:dyDescent="0.25">
      <c r="A65" s="7">
        <v>21</v>
      </c>
      <c r="B65" s="60" t="s">
        <v>39</v>
      </c>
      <c r="C65" s="61"/>
      <c r="D65" s="61"/>
      <c r="E65" s="61"/>
      <c r="F65" s="62"/>
      <c r="G65" s="13"/>
      <c r="H65" s="13"/>
      <c r="I65" s="13"/>
      <c r="J65" s="24" t="s">
        <v>27</v>
      </c>
      <c r="K65" s="2"/>
      <c r="L65" s="1"/>
      <c r="M65" s="1"/>
      <c r="N65" s="1"/>
      <c r="O65" s="1"/>
    </row>
    <row r="66" spans="1:17" x14ac:dyDescent="0.25">
      <c r="A66" s="7">
        <v>22</v>
      </c>
      <c r="B66" s="60" t="s">
        <v>98</v>
      </c>
      <c r="C66" s="61"/>
      <c r="D66" s="61"/>
      <c r="E66" s="61"/>
      <c r="F66" s="62"/>
      <c r="G66" s="13"/>
      <c r="H66" s="13"/>
      <c r="I66" s="13"/>
      <c r="J66" s="24" t="s">
        <v>27</v>
      </c>
      <c r="K66" s="2"/>
      <c r="L66" s="1"/>
      <c r="M66" s="1"/>
      <c r="N66" s="1"/>
      <c r="O66" s="1"/>
    </row>
    <row r="67" spans="1:17" x14ac:dyDescent="0.25">
      <c r="A67" s="7">
        <v>23</v>
      </c>
      <c r="B67" s="60" t="s">
        <v>40</v>
      </c>
      <c r="C67" s="61"/>
      <c r="D67" s="61"/>
      <c r="E67" s="61"/>
      <c r="F67" s="62"/>
      <c r="G67" s="13"/>
      <c r="H67" s="13"/>
      <c r="I67" s="13"/>
      <c r="J67" s="24" t="s">
        <v>27</v>
      </c>
      <c r="K67" s="2"/>
      <c r="L67" s="1"/>
      <c r="M67" s="1"/>
      <c r="N67" s="1"/>
      <c r="O67" s="1"/>
    </row>
    <row r="68" spans="1:17" x14ac:dyDescent="0.25">
      <c r="A68" s="7">
        <v>24</v>
      </c>
      <c r="B68" s="60" t="s">
        <v>41</v>
      </c>
      <c r="C68" s="61"/>
      <c r="D68" s="61"/>
      <c r="E68" s="61"/>
      <c r="F68" s="62"/>
      <c r="G68" s="13"/>
      <c r="H68" s="13"/>
      <c r="I68" s="13"/>
      <c r="J68" s="24" t="s">
        <v>27</v>
      </c>
      <c r="K68" s="2"/>
      <c r="L68" s="1"/>
      <c r="M68" s="1"/>
      <c r="N68" s="1"/>
      <c r="O68" s="1"/>
    </row>
    <row r="69" spans="1:17" x14ac:dyDescent="0.25">
      <c r="A69" s="8">
        <v>25</v>
      </c>
      <c r="B69" s="60" t="s">
        <v>42</v>
      </c>
      <c r="C69" s="61"/>
      <c r="D69" s="61"/>
      <c r="E69" s="61"/>
      <c r="F69" s="62"/>
      <c r="G69" s="13"/>
      <c r="H69" s="13"/>
      <c r="I69" s="13"/>
      <c r="J69" s="24" t="s">
        <v>27</v>
      </c>
      <c r="K69" s="2"/>
      <c r="L69" s="1"/>
      <c r="M69" s="1"/>
      <c r="N69" s="1"/>
      <c r="O69" s="1"/>
    </row>
    <row r="70" spans="1:17" ht="15" customHeight="1" x14ac:dyDescent="0.25">
      <c r="A70" s="8">
        <v>26</v>
      </c>
      <c r="B70" s="60" t="s">
        <v>95</v>
      </c>
      <c r="C70" s="61"/>
      <c r="D70" s="61"/>
      <c r="E70" s="61"/>
      <c r="F70" s="62"/>
      <c r="G70" s="14"/>
      <c r="H70" s="14"/>
      <c r="I70" s="13"/>
      <c r="J70" s="24" t="s">
        <v>27</v>
      </c>
      <c r="K70" s="2"/>
      <c r="L70" s="1"/>
      <c r="N70" s="1"/>
      <c r="O70" s="1"/>
    </row>
    <row r="71" spans="1:17" x14ac:dyDescent="0.25">
      <c r="A71" s="8">
        <v>27</v>
      </c>
      <c r="B71" s="60" t="s">
        <v>96</v>
      </c>
      <c r="C71" s="61"/>
      <c r="D71" s="61"/>
      <c r="E71" s="61"/>
      <c r="F71" s="62"/>
      <c r="G71" s="14"/>
      <c r="H71" s="14"/>
      <c r="I71" s="13"/>
      <c r="J71" s="24" t="s">
        <v>27</v>
      </c>
      <c r="K71" s="2"/>
      <c r="L71" s="1"/>
      <c r="M71" s="1"/>
      <c r="N71" s="1"/>
      <c r="O71" s="1"/>
    </row>
    <row r="72" spans="1:17" x14ac:dyDescent="0.25">
      <c r="A72" s="8">
        <v>28</v>
      </c>
      <c r="B72" s="60" t="s">
        <v>97</v>
      </c>
      <c r="C72" s="61"/>
      <c r="D72" s="61"/>
      <c r="E72" s="61"/>
      <c r="F72" s="62"/>
      <c r="G72" s="14"/>
      <c r="H72" s="14"/>
      <c r="I72" s="13"/>
      <c r="J72" s="24" t="s">
        <v>27</v>
      </c>
      <c r="K72" s="2"/>
      <c r="L72" s="1"/>
      <c r="M72" s="1"/>
      <c r="N72" s="1"/>
      <c r="O72" s="1"/>
    </row>
    <row r="73" spans="1:17" x14ac:dyDescent="0.25">
      <c r="A73" s="7">
        <v>29</v>
      </c>
      <c r="B73" s="60" t="s">
        <v>43</v>
      </c>
      <c r="C73" s="61"/>
      <c r="D73" s="61"/>
      <c r="E73" s="61"/>
      <c r="F73" s="62"/>
      <c r="G73" s="14"/>
      <c r="H73" s="14"/>
      <c r="I73" s="13"/>
      <c r="J73" s="24" t="s">
        <v>27</v>
      </c>
      <c r="K73" s="2"/>
      <c r="L73" s="1"/>
      <c r="M73" s="1"/>
      <c r="N73" s="1"/>
      <c r="O73" s="1"/>
    </row>
    <row r="74" spans="1:17" ht="18" customHeight="1" x14ac:dyDescent="0.25">
      <c r="A74" s="69" t="s">
        <v>44</v>
      </c>
      <c r="B74" s="64"/>
      <c r="C74" s="64"/>
      <c r="D74" s="64"/>
      <c r="E74" s="64"/>
      <c r="F74" s="65"/>
      <c r="G74" s="15">
        <f>G30+G31+G32+G33+G34+G41+G44+G45+G48+G49+G50+G51+G52+G53+G57+G60+G61+G62+G63+G64+G65+G66+G67+G68+G69+G70+G71+G72+G73</f>
        <v>0</v>
      </c>
      <c r="H74" s="15">
        <f>H30+H31+H32+H33+H34+H41+H44+H45+H48+H49+H50+H51+H52+H53+H57+H60+H61+H62+H63+H64+H65+H66+H67+H68+H69+H70+H71+H72+H73</f>
        <v>0</v>
      </c>
      <c r="I74" s="15">
        <f>I30+I31+I32+I33+I34+I41+I44+I45+I48+I49+I50+I51+I52+I53+I57+I60+I61+I62+I63+I64+I65+I66+I67+I68+I69+I70+I71+I72+I73</f>
        <v>0</v>
      </c>
      <c r="J74" s="20"/>
      <c r="K74" s="2"/>
      <c r="L74" s="1"/>
      <c r="O74" s="1"/>
      <c r="P74" s="1"/>
      <c r="Q74" s="1"/>
    </row>
    <row r="75" spans="1:17" ht="15.75" x14ac:dyDescent="0.25">
      <c r="A75" s="130"/>
      <c r="B75" s="131"/>
      <c r="C75" s="131"/>
      <c r="D75" s="131"/>
      <c r="E75" s="131"/>
      <c r="F75" s="131"/>
      <c r="G75" s="131"/>
      <c r="H75" s="131"/>
      <c r="I75" s="131"/>
      <c r="J75" s="132"/>
      <c r="K75" s="2"/>
      <c r="L75" s="1"/>
      <c r="N75" s="1"/>
      <c r="O75" s="1"/>
    </row>
    <row r="76" spans="1:17" ht="21" customHeight="1" x14ac:dyDescent="0.25">
      <c r="A76" s="181" t="s">
        <v>45</v>
      </c>
      <c r="B76" s="182"/>
      <c r="C76" s="182"/>
      <c r="D76" s="182"/>
      <c r="E76" s="182"/>
      <c r="F76" s="183"/>
      <c r="G76" s="11">
        <f>G74+E26</f>
        <v>0</v>
      </c>
      <c r="H76" s="11">
        <f>H74+F26</f>
        <v>0</v>
      </c>
      <c r="I76" s="11">
        <f>I74+I26</f>
        <v>0</v>
      </c>
      <c r="J76" s="12">
        <f>J74+J26</f>
        <v>0</v>
      </c>
      <c r="K76" s="2"/>
      <c r="L76" s="1"/>
      <c r="N76" s="1"/>
      <c r="O76" s="1"/>
    </row>
    <row r="77" spans="1:17" ht="18" x14ac:dyDescent="0.25">
      <c r="A77" s="133" t="s">
        <v>46</v>
      </c>
      <c r="B77" s="134"/>
      <c r="C77" s="134"/>
      <c r="D77" s="134"/>
      <c r="E77" s="134"/>
      <c r="F77" s="134"/>
      <c r="G77" s="134"/>
      <c r="H77" s="134"/>
      <c r="I77" s="134"/>
      <c r="J77" s="135"/>
      <c r="K77" s="2"/>
      <c r="L77" s="1"/>
      <c r="N77" s="1"/>
      <c r="O77" s="1"/>
    </row>
    <row r="78" spans="1:17" ht="15" customHeight="1" x14ac:dyDescent="0.25">
      <c r="A78" s="121" t="s">
        <v>11</v>
      </c>
      <c r="B78" s="121"/>
      <c r="C78" s="121"/>
      <c r="D78" s="121"/>
      <c r="E78" s="79" t="s">
        <v>47</v>
      </c>
      <c r="F78" s="79"/>
      <c r="G78" s="79"/>
      <c r="H78" s="80"/>
      <c r="I78" s="90" t="s">
        <v>13</v>
      </c>
      <c r="J78" s="91"/>
      <c r="K78" s="2"/>
      <c r="L78" s="1"/>
      <c r="N78" s="1"/>
    </row>
    <row r="79" spans="1:17" ht="37.5" customHeight="1" x14ac:dyDescent="0.25">
      <c r="A79" s="121"/>
      <c r="B79" s="121"/>
      <c r="C79" s="121"/>
      <c r="D79" s="121"/>
      <c r="E79" s="115" t="s">
        <v>29</v>
      </c>
      <c r="F79" s="76"/>
      <c r="G79" s="75" t="s">
        <v>79</v>
      </c>
      <c r="H79" s="76"/>
      <c r="I79" s="187"/>
      <c r="J79" s="188"/>
      <c r="K79" s="2"/>
      <c r="L79" s="1"/>
      <c r="M79" s="1"/>
      <c r="N79" s="1"/>
    </row>
    <row r="80" spans="1:17" x14ac:dyDescent="0.25">
      <c r="A80" s="121"/>
      <c r="B80" s="121"/>
      <c r="C80" s="121"/>
      <c r="D80" s="121"/>
      <c r="E80" s="33">
        <v>2016</v>
      </c>
      <c r="F80" s="3">
        <v>2015</v>
      </c>
      <c r="G80" s="3">
        <v>2016</v>
      </c>
      <c r="H80" s="3">
        <v>2015</v>
      </c>
      <c r="I80" s="3">
        <v>2016</v>
      </c>
      <c r="J80" s="4">
        <v>2015</v>
      </c>
      <c r="K80" s="2"/>
      <c r="L80" s="1"/>
      <c r="M80" s="1"/>
      <c r="N80" s="1"/>
    </row>
    <row r="81" spans="1:16" ht="15.75" thickBot="1" x14ac:dyDescent="0.3">
      <c r="A81" s="7">
        <v>30</v>
      </c>
      <c r="B81" s="184" t="s">
        <v>48</v>
      </c>
      <c r="C81" s="185"/>
      <c r="D81" s="186"/>
      <c r="E81" s="17"/>
      <c r="F81" s="17"/>
      <c r="G81" s="17"/>
      <c r="H81" s="17"/>
      <c r="I81" s="17"/>
      <c r="J81" s="21"/>
      <c r="K81" s="2"/>
      <c r="L81" s="1"/>
      <c r="M81" s="1"/>
      <c r="N81" s="1"/>
      <c r="O81" s="1"/>
    </row>
    <row r="82" spans="1:16" ht="21" customHeight="1" thickBot="1" x14ac:dyDescent="0.3">
      <c r="A82" s="124" t="s">
        <v>49</v>
      </c>
      <c r="B82" s="125"/>
      <c r="C82" s="125"/>
      <c r="D82" s="126"/>
      <c r="E82" s="16">
        <f>G76+E81</f>
        <v>0</v>
      </c>
      <c r="F82" s="16">
        <f>H76+F81</f>
        <v>0</v>
      </c>
      <c r="G82" s="9" t="s">
        <v>27</v>
      </c>
      <c r="H82" s="9" t="s">
        <v>27</v>
      </c>
      <c r="I82" s="16">
        <f>I76+I81</f>
        <v>0</v>
      </c>
      <c r="J82" s="23">
        <f>J76+J81</f>
        <v>0</v>
      </c>
      <c r="K82" s="2"/>
      <c r="L82" s="1"/>
      <c r="M82" s="1"/>
      <c r="N82" s="1"/>
      <c r="O82" s="1"/>
      <c r="P82" s="1"/>
    </row>
    <row r="83" spans="1:16" ht="18" x14ac:dyDescent="0.25">
      <c r="A83" s="133" t="s">
        <v>145</v>
      </c>
      <c r="B83" s="134"/>
      <c r="C83" s="134"/>
      <c r="D83" s="134"/>
      <c r="E83" s="134"/>
      <c r="F83" s="134"/>
      <c r="G83" s="134"/>
      <c r="H83" s="134"/>
      <c r="I83" s="134"/>
      <c r="J83" s="135"/>
      <c r="K83" s="2"/>
      <c r="L83" s="1"/>
      <c r="M83" s="1"/>
      <c r="N83" s="1"/>
    </row>
    <row r="84" spans="1:16" x14ac:dyDescent="0.25">
      <c r="A84" s="179" t="s">
        <v>50</v>
      </c>
      <c r="B84" s="121"/>
      <c r="C84" s="121"/>
      <c r="D84" s="121"/>
      <c r="E84" s="3" t="s">
        <v>51</v>
      </c>
      <c r="F84" s="121" t="s">
        <v>52</v>
      </c>
      <c r="G84" s="121"/>
      <c r="H84" s="121"/>
      <c r="I84" s="121"/>
      <c r="J84" s="180"/>
      <c r="K84" s="2"/>
      <c r="L84" s="1"/>
      <c r="M84" s="1"/>
      <c r="N84" s="1"/>
    </row>
    <row r="85" spans="1:16" x14ac:dyDescent="0.25">
      <c r="A85" s="122" t="s">
        <v>53</v>
      </c>
      <c r="B85" s="123"/>
      <c r="C85" s="123"/>
      <c r="D85" s="123"/>
      <c r="E85" s="13"/>
      <c r="F85" s="75" t="s">
        <v>54</v>
      </c>
      <c r="G85" s="115"/>
      <c r="H85" s="115"/>
      <c r="I85" s="115"/>
      <c r="J85" s="77"/>
      <c r="K85" s="2"/>
      <c r="L85" s="26" t="str">
        <f>IF(E85="","Пожалуйста, заполните ячейку","")</f>
        <v>Пожалуйста, заполните ячейку</v>
      </c>
      <c r="M85" s="1"/>
      <c r="N85" s="1"/>
    </row>
    <row r="86" spans="1:16" x14ac:dyDescent="0.25">
      <c r="A86" s="89" t="s">
        <v>55</v>
      </c>
      <c r="B86" s="61"/>
      <c r="C86" s="61"/>
      <c r="D86" s="62"/>
      <c r="E86" s="13"/>
      <c r="F86" s="75" t="s">
        <v>56</v>
      </c>
      <c r="G86" s="115"/>
      <c r="H86" s="115"/>
      <c r="I86" s="115"/>
      <c r="J86" s="77"/>
      <c r="K86" s="2"/>
      <c r="L86" s="26" t="str">
        <f>IF(E86="","Просим поставить 0, если нет","")</f>
        <v>Просим поставить 0, если нет</v>
      </c>
      <c r="M86" s="1"/>
      <c r="N86" s="1"/>
    </row>
    <row r="87" spans="1:16" x14ac:dyDescent="0.25">
      <c r="A87" s="122" t="s">
        <v>57</v>
      </c>
      <c r="B87" s="123"/>
      <c r="C87" s="123"/>
      <c r="D87" s="123"/>
      <c r="E87" s="13"/>
      <c r="F87" s="75" t="s">
        <v>58</v>
      </c>
      <c r="G87" s="115"/>
      <c r="H87" s="115"/>
      <c r="I87" s="115"/>
      <c r="J87" s="77"/>
      <c r="K87" s="2"/>
      <c r="L87" s="26" t="str">
        <f>IF(E87="","Просим поставить 0, если нет","")</f>
        <v>Просим поставить 0, если нет</v>
      </c>
      <c r="N87" s="1"/>
    </row>
    <row r="88" spans="1:16" x14ac:dyDescent="0.25">
      <c r="A88" s="89" t="s">
        <v>59</v>
      </c>
      <c r="B88" s="61"/>
      <c r="C88" s="61"/>
      <c r="D88" s="62"/>
      <c r="E88" s="13"/>
      <c r="F88" s="75" t="s">
        <v>60</v>
      </c>
      <c r="G88" s="115"/>
      <c r="H88" s="115"/>
      <c r="I88" s="115"/>
      <c r="J88" s="77"/>
      <c r="K88" s="2"/>
      <c r="L88" s="26" t="str">
        <f>IF(E88="","Просим поставить 0, если нет","")</f>
        <v>Просим поставить 0, если нет</v>
      </c>
      <c r="N88" s="1"/>
    </row>
    <row r="89" spans="1:16" x14ac:dyDescent="0.25">
      <c r="A89" s="122" t="s">
        <v>61</v>
      </c>
      <c r="B89" s="123"/>
      <c r="C89" s="123"/>
      <c r="D89" s="123"/>
      <c r="E89" s="13"/>
      <c r="F89" s="75" t="s">
        <v>62</v>
      </c>
      <c r="G89" s="115"/>
      <c r="H89" s="115"/>
      <c r="I89" s="115"/>
      <c r="J89" s="77"/>
      <c r="K89" s="2"/>
      <c r="L89" s="26" t="str">
        <f t="shared" ref="L89:L94" si="0">IF(E89="","Пожалуйста, заполните ячейку","")</f>
        <v>Пожалуйста, заполните ячейку</v>
      </c>
      <c r="N89" s="1"/>
    </row>
    <row r="90" spans="1:16" ht="66.75" customHeight="1" x14ac:dyDescent="0.25">
      <c r="A90" s="122" t="s">
        <v>63</v>
      </c>
      <c r="B90" s="123"/>
      <c r="C90" s="123"/>
      <c r="D90" s="123"/>
      <c r="E90" s="13"/>
      <c r="F90" s="75" t="s">
        <v>76</v>
      </c>
      <c r="G90" s="115"/>
      <c r="H90" s="115"/>
      <c r="I90" s="115"/>
      <c r="J90" s="77"/>
      <c r="K90" s="2"/>
      <c r="L90" s="26" t="str">
        <f t="shared" si="0"/>
        <v>Пожалуйста, заполните ячейку</v>
      </c>
      <c r="N90" s="1"/>
    </row>
    <row r="91" spans="1:16" ht="33" customHeight="1" x14ac:dyDescent="0.25">
      <c r="A91" s="89" t="s">
        <v>64</v>
      </c>
      <c r="B91" s="61"/>
      <c r="C91" s="61"/>
      <c r="D91" s="62"/>
      <c r="E91" s="14"/>
      <c r="F91" s="75" t="s">
        <v>77</v>
      </c>
      <c r="G91" s="115"/>
      <c r="H91" s="115"/>
      <c r="I91" s="115"/>
      <c r="J91" s="77"/>
      <c r="K91" s="2"/>
      <c r="L91" s="26" t="str">
        <f>IF(E91="","Просим поставить 0, если нет","")</f>
        <v>Просим поставить 0, если нет</v>
      </c>
      <c r="M91" s="1"/>
      <c r="N91" s="1"/>
      <c r="O91" s="1"/>
    </row>
    <row r="92" spans="1:16" ht="18.75" customHeight="1" x14ac:dyDescent="0.25">
      <c r="A92" s="89" t="s">
        <v>65</v>
      </c>
      <c r="B92" s="61"/>
      <c r="C92" s="61"/>
      <c r="D92" s="62"/>
      <c r="E92" s="14"/>
      <c r="F92" s="75" t="s">
        <v>66</v>
      </c>
      <c r="G92" s="115"/>
      <c r="H92" s="115"/>
      <c r="I92" s="115"/>
      <c r="J92" s="77"/>
      <c r="K92" s="2"/>
      <c r="L92" s="26" t="str">
        <f>IF(E92="","Просим поставить 0, если нет","")</f>
        <v>Просим поставить 0, если нет</v>
      </c>
      <c r="N92" s="1"/>
    </row>
    <row r="93" spans="1:16" ht="76.5" customHeight="1" x14ac:dyDescent="0.25">
      <c r="A93" s="89" t="s">
        <v>146</v>
      </c>
      <c r="B93" s="61"/>
      <c r="C93" s="61"/>
      <c r="D93" s="61"/>
      <c r="E93" s="14"/>
      <c r="F93" s="90" t="s">
        <v>78</v>
      </c>
      <c r="G93" s="79"/>
      <c r="H93" s="79"/>
      <c r="I93" s="79"/>
      <c r="J93" s="91"/>
      <c r="K93" s="2"/>
      <c r="L93" s="26" t="str">
        <f t="shared" si="0"/>
        <v>Пожалуйста, заполните ячейку</v>
      </c>
      <c r="M93" s="1"/>
      <c r="N93" s="1"/>
      <c r="O93" s="1"/>
    </row>
    <row r="94" spans="1:16" ht="76.5" customHeight="1" thickBot="1" x14ac:dyDescent="0.3">
      <c r="A94" s="89" t="s">
        <v>147</v>
      </c>
      <c r="B94" s="61"/>
      <c r="C94" s="61"/>
      <c r="D94" s="61"/>
      <c r="E94" s="14"/>
      <c r="F94" s="90" t="s">
        <v>80</v>
      </c>
      <c r="G94" s="79"/>
      <c r="H94" s="79"/>
      <c r="I94" s="79"/>
      <c r="J94" s="91"/>
      <c r="K94" s="2"/>
      <c r="L94" s="26" t="str">
        <f t="shared" si="0"/>
        <v>Пожалуйста, заполните ячейку</v>
      </c>
      <c r="M94" s="1"/>
      <c r="N94" s="1"/>
      <c r="O94" s="1"/>
    </row>
    <row r="95" spans="1:16" x14ac:dyDescent="0.25">
      <c r="A95" s="112" t="s">
        <v>109</v>
      </c>
      <c r="B95" s="113"/>
      <c r="C95" s="113"/>
      <c r="D95" s="113"/>
      <c r="E95" s="113"/>
      <c r="F95" s="113"/>
      <c r="G95" s="113"/>
      <c r="H95" s="113"/>
      <c r="I95" s="113"/>
      <c r="J95" s="114"/>
      <c r="K95" s="2"/>
      <c r="L95" s="1"/>
      <c r="N95" s="1"/>
    </row>
    <row r="96" spans="1:16" ht="36.75" customHeight="1" x14ac:dyDescent="0.25">
      <c r="A96" s="89" t="s">
        <v>113</v>
      </c>
      <c r="B96" s="61"/>
      <c r="C96" s="61"/>
      <c r="D96" s="62"/>
      <c r="E96" s="14"/>
      <c r="F96" s="75" t="s">
        <v>110</v>
      </c>
      <c r="G96" s="115"/>
      <c r="H96" s="115"/>
      <c r="I96" s="115"/>
      <c r="J96" s="77"/>
      <c r="K96" s="2"/>
      <c r="L96" s="1"/>
      <c r="N96" s="1"/>
    </row>
    <row r="97" spans="1:14" ht="35.25" customHeight="1" x14ac:dyDescent="0.25">
      <c r="A97" s="89" t="s">
        <v>67</v>
      </c>
      <c r="B97" s="61"/>
      <c r="C97" s="61"/>
      <c r="D97" s="62"/>
      <c r="E97" s="14"/>
      <c r="F97" s="75" t="s">
        <v>111</v>
      </c>
      <c r="G97" s="115"/>
      <c r="H97" s="115"/>
      <c r="I97" s="115"/>
      <c r="J97" s="77"/>
      <c r="K97" s="2"/>
      <c r="L97" s="1"/>
      <c r="N97" s="1"/>
    </row>
    <row r="98" spans="1:14" ht="30.75" customHeight="1" x14ac:dyDescent="0.25">
      <c r="A98" s="89" t="s">
        <v>68</v>
      </c>
      <c r="B98" s="61"/>
      <c r="C98" s="61"/>
      <c r="D98" s="62"/>
      <c r="E98" s="13"/>
      <c r="F98" s="75" t="s">
        <v>112</v>
      </c>
      <c r="G98" s="115"/>
      <c r="H98" s="115"/>
      <c r="I98" s="115"/>
      <c r="J98" s="77"/>
      <c r="K98" s="2"/>
      <c r="L98" s="1"/>
      <c r="N98" s="1"/>
    </row>
    <row r="99" spans="1:14" ht="69.75" customHeight="1" x14ac:dyDescent="0.25">
      <c r="A99" s="116" t="s">
        <v>120</v>
      </c>
      <c r="B99" s="117"/>
      <c r="C99" s="117"/>
      <c r="D99" s="117"/>
      <c r="E99" s="117"/>
      <c r="F99" s="117"/>
      <c r="G99" s="117"/>
      <c r="H99" s="117"/>
      <c r="I99" s="117"/>
      <c r="J99" s="118"/>
      <c r="K99" s="25"/>
      <c r="L99" s="26"/>
      <c r="M99" s="27"/>
      <c r="N99" s="1"/>
    </row>
    <row r="100" spans="1:14" ht="54" customHeight="1" x14ac:dyDescent="0.25">
      <c r="A100" s="78" t="s">
        <v>121</v>
      </c>
      <c r="B100" s="79"/>
      <c r="C100" s="79"/>
      <c r="D100" s="79"/>
      <c r="E100" s="79"/>
      <c r="F100" s="80"/>
      <c r="G100" s="75" t="s">
        <v>12</v>
      </c>
      <c r="H100" s="76"/>
      <c r="I100" s="75" t="s">
        <v>122</v>
      </c>
      <c r="J100" s="77"/>
      <c r="K100" s="25"/>
      <c r="L100" s="26"/>
      <c r="M100" s="26"/>
      <c r="N100" s="1"/>
    </row>
    <row r="101" spans="1:14" x14ac:dyDescent="0.25">
      <c r="A101" s="81"/>
      <c r="B101" s="82"/>
      <c r="C101" s="82"/>
      <c r="D101" s="82"/>
      <c r="E101" s="82"/>
      <c r="F101" s="83"/>
      <c r="G101" s="3">
        <v>2016</v>
      </c>
      <c r="H101" s="3">
        <v>2015</v>
      </c>
      <c r="I101" s="3">
        <v>2016</v>
      </c>
      <c r="J101" s="4">
        <v>2015</v>
      </c>
      <c r="K101" s="25"/>
      <c r="L101" s="26"/>
      <c r="M101" s="26"/>
      <c r="N101" s="1"/>
    </row>
    <row r="102" spans="1:14" x14ac:dyDescent="0.25">
      <c r="A102" s="5">
        <v>1</v>
      </c>
      <c r="B102" s="60" t="s">
        <v>30</v>
      </c>
      <c r="C102" s="61"/>
      <c r="D102" s="61"/>
      <c r="E102" s="61"/>
      <c r="F102" s="62"/>
      <c r="G102" s="13"/>
      <c r="H102" s="13"/>
      <c r="I102" s="13"/>
      <c r="J102" s="22"/>
      <c r="K102" s="25"/>
      <c r="L102" s="26" t="str">
        <f>IF(I102&gt;E102,"По электронным полисам за 2015 г. больше, чем всего","")</f>
        <v/>
      </c>
      <c r="M102" s="26" t="str">
        <f>IF(J102&gt;F102,"По электронным полисам за 2014 г. больше, чем всего","")</f>
        <v/>
      </c>
      <c r="N102" s="1"/>
    </row>
    <row r="103" spans="1:14" x14ac:dyDescent="0.25">
      <c r="A103" s="5">
        <v>2</v>
      </c>
      <c r="B103" s="60" t="s">
        <v>31</v>
      </c>
      <c r="C103" s="61"/>
      <c r="D103" s="61"/>
      <c r="E103" s="61"/>
      <c r="F103" s="62"/>
      <c r="G103" s="13"/>
      <c r="H103" s="13"/>
      <c r="I103" s="13"/>
      <c r="J103" s="22"/>
      <c r="K103" s="25"/>
      <c r="L103" s="26" t="str">
        <f t="shared" ref="L103:L109" si="1">IF(I103&gt;E103,"По электронным полисам за 2015 г. больше, чем всего","")</f>
        <v/>
      </c>
      <c r="M103" s="26" t="str">
        <f t="shared" ref="M103:M109" si="2">IF(J103&gt;F103,"По электронным полисам за 2014 г. больше, чем всего","")</f>
        <v/>
      </c>
      <c r="N103" s="1"/>
    </row>
    <row r="104" spans="1:14" x14ac:dyDescent="0.25">
      <c r="A104" s="5">
        <v>3</v>
      </c>
      <c r="B104" s="60" t="s">
        <v>32</v>
      </c>
      <c r="C104" s="61"/>
      <c r="D104" s="61"/>
      <c r="E104" s="61"/>
      <c r="F104" s="62"/>
      <c r="G104" s="13"/>
      <c r="H104" s="13"/>
      <c r="I104" s="13"/>
      <c r="J104" s="22"/>
      <c r="K104" s="25"/>
      <c r="L104" s="26" t="str">
        <f>IF(I104&gt;E104,"По электронным полисам за 2015 г. больше, чем всего","")</f>
        <v/>
      </c>
      <c r="M104" s="26" t="str">
        <f t="shared" si="2"/>
        <v/>
      </c>
      <c r="N104" s="1"/>
    </row>
    <row r="105" spans="1:14" x14ac:dyDescent="0.25">
      <c r="A105" s="5">
        <v>4</v>
      </c>
      <c r="B105" s="60" t="s">
        <v>123</v>
      </c>
      <c r="C105" s="61"/>
      <c r="D105" s="61"/>
      <c r="E105" s="61"/>
      <c r="F105" s="62"/>
      <c r="G105" s="13"/>
      <c r="H105" s="13"/>
      <c r="I105" s="13"/>
      <c r="J105" s="22"/>
      <c r="K105" s="25"/>
      <c r="L105" s="26" t="str">
        <f t="shared" si="1"/>
        <v/>
      </c>
      <c r="M105" s="26" t="str">
        <f>IF(J105&gt;F105,"По электронным полисам за 2014 г. больше, чем всего","")</f>
        <v/>
      </c>
      <c r="N105" s="1"/>
    </row>
    <row r="106" spans="1:14" x14ac:dyDescent="0.25">
      <c r="A106" s="5">
        <v>5</v>
      </c>
      <c r="B106" s="30" t="s">
        <v>124</v>
      </c>
      <c r="C106" s="32"/>
      <c r="D106" s="32"/>
      <c r="E106" s="32"/>
      <c r="F106" s="31"/>
      <c r="G106" s="13"/>
      <c r="H106" s="13"/>
      <c r="I106" s="13"/>
      <c r="J106" s="22"/>
      <c r="K106" s="25"/>
      <c r="L106" s="26" t="str">
        <f t="shared" si="1"/>
        <v/>
      </c>
      <c r="M106" s="26" t="str">
        <f t="shared" si="2"/>
        <v/>
      </c>
      <c r="N106" s="1"/>
    </row>
    <row r="107" spans="1:14" x14ac:dyDescent="0.25">
      <c r="A107" s="5">
        <v>6</v>
      </c>
      <c r="B107" s="60" t="s">
        <v>125</v>
      </c>
      <c r="C107" s="61"/>
      <c r="D107" s="61"/>
      <c r="E107" s="61"/>
      <c r="F107" s="62"/>
      <c r="G107" s="13"/>
      <c r="H107" s="13"/>
      <c r="I107" s="13"/>
      <c r="J107" s="22"/>
      <c r="K107" s="25"/>
      <c r="L107" s="26" t="str">
        <f t="shared" si="1"/>
        <v/>
      </c>
      <c r="M107" s="26" t="str">
        <f t="shared" si="2"/>
        <v/>
      </c>
      <c r="N107" s="1"/>
    </row>
    <row r="108" spans="1:14" x14ac:dyDescent="0.25">
      <c r="A108" s="5">
        <v>7</v>
      </c>
      <c r="B108" s="60" t="s">
        <v>42</v>
      </c>
      <c r="C108" s="61"/>
      <c r="D108" s="61"/>
      <c r="E108" s="61"/>
      <c r="F108" s="62"/>
      <c r="G108" s="13"/>
      <c r="H108" s="13"/>
      <c r="I108" s="13"/>
      <c r="J108" s="28"/>
      <c r="K108" s="25"/>
      <c r="L108" s="26" t="str">
        <f t="shared" si="1"/>
        <v/>
      </c>
      <c r="M108" s="26"/>
      <c r="N108" s="1"/>
    </row>
    <row r="109" spans="1:14" x14ac:dyDescent="0.25">
      <c r="A109" s="5">
        <v>8</v>
      </c>
      <c r="B109" s="60" t="s">
        <v>126</v>
      </c>
      <c r="C109" s="61"/>
      <c r="D109" s="61"/>
      <c r="E109" s="61"/>
      <c r="F109" s="62"/>
      <c r="G109" s="13"/>
      <c r="H109" s="13"/>
      <c r="I109" s="13"/>
      <c r="J109" s="22"/>
      <c r="K109" s="25"/>
      <c r="L109" s="26" t="str">
        <f t="shared" si="1"/>
        <v/>
      </c>
      <c r="M109" s="26" t="str">
        <f t="shared" si="2"/>
        <v/>
      </c>
      <c r="N109" s="1"/>
    </row>
    <row r="110" spans="1:14" ht="18.75" customHeight="1" thickBot="1" x14ac:dyDescent="0.3">
      <c r="A110" s="66" t="s">
        <v>127</v>
      </c>
      <c r="B110" s="67"/>
      <c r="C110" s="67"/>
      <c r="D110" s="67"/>
      <c r="E110" s="67"/>
      <c r="F110" s="68"/>
      <c r="G110" s="29">
        <f>SUM(G102:G109)</f>
        <v>0</v>
      </c>
      <c r="H110" s="29">
        <f t="shared" ref="H110" si="3">SUM(H102:H109)</f>
        <v>0</v>
      </c>
      <c r="I110" s="29">
        <f>SUM(I102:I109)</f>
        <v>0</v>
      </c>
      <c r="J110" s="29">
        <f>SUM(J102:J109)</f>
        <v>0</v>
      </c>
      <c r="K110" s="25"/>
      <c r="L110" s="26"/>
      <c r="M110" s="26"/>
      <c r="N110" s="1"/>
    </row>
    <row r="111" spans="1:14" ht="43.5" customHeight="1" x14ac:dyDescent="0.25">
      <c r="A111" s="119" t="s">
        <v>148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25"/>
      <c r="L111" s="26"/>
      <c r="M111" s="26"/>
      <c r="N111" s="1"/>
    </row>
    <row r="112" spans="1:14" ht="51.75" customHeight="1" x14ac:dyDescent="0.25">
      <c r="A112" s="121" t="s">
        <v>11</v>
      </c>
      <c r="B112" s="121"/>
      <c r="C112" s="121"/>
      <c r="D112" s="121"/>
      <c r="E112" s="121"/>
      <c r="F112" s="121"/>
      <c r="G112" s="121"/>
      <c r="H112" s="121" t="s">
        <v>12</v>
      </c>
      <c r="I112" s="121"/>
      <c r="J112" s="34" t="s">
        <v>13</v>
      </c>
      <c r="K112" s="25"/>
      <c r="L112" s="26"/>
      <c r="M112" s="27"/>
      <c r="N112" s="1"/>
    </row>
    <row r="113" spans="1:14" x14ac:dyDescent="0.25">
      <c r="A113" s="121"/>
      <c r="B113" s="121"/>
      <c r="C113" s="121"/>
      <c r="D113" s="121"/>
      <c r="E113" s="121"/>
      <c r="F113" s="121"/>
      <c r="G113" s="121"/>
      <c r="H113" s="3">
        <v>2016</v>
      </c>
      <c r="I113" s="3">
        <v>2015</v>
      </c>
      <c r="J113" s="34">
        <v>2016</v>
      </c>
      <c r="K113" s="25"/>
      <c r="L113" s="26"/>
      <c r="M113" s="27"/>
      <c r="N113" s="1"/>
    </row>
    <row r="114" spans="1:14" ht="18" x14ac:dyDescent="0.25">
      <c r="A114" s="69" t="s">
        <v>149</v>
      </c>
      <c r="B114" s="64"/>
      <c r="C114" s="64"/>
      <c r="D114" s="64"/>
      <c r="E114" s="64"/>
      <c r="F114" s="64"/>
      <c r="G114" s="65"/>
      <c r="H114" s="35">
        <f>H115+H121+H128+H133</f>
        <v>0</v>
      </c>
      <c r="I114" s="35">
        <f>I115+I121+I128+I133</f>
        <v>0</v>
      </c>
      <c r="J114" s="36">
        <f>J115+J121+J128+J133</f>
        <v>0</v>
      </c>
      <c r="K114" s="25"/>
      <c r="L114" s="26"/>
      <c r="M114" s="27"/>
      <c r="N114" s="1"/>
    </row>
    <row r="115" spans="1:14" ht="18" x14ac:dyDescent="0.25">
      <c r="A115" s="70" t="s">
        <v>150</v>
      </c>
      <c r="B115" s="71"/>
      <c r="C115" s="71"/>
      <c r="D115" s="71"/>
      <c r="E115" s="71"/>
      <c r="F115" s="71"/>
      <c r="G115" s="72"/>
      <c r="H115" s="37"/>
      <c r="I115" s="37"/>
      <c r="J115" s="37"/>
      <c r="K115" s="25"/>
      <c r="L115" s="26"/>
      <c r="M115" s="27"/>
      <c r="N115" s="1"/>
    </row>
    <row r="116" spans="1:14" x14ac:dyDescent="0.25">
      <c r="A116" s="5">
        <v>1</v>
      </c>
      <c r="B116" s="60" t="s">
        <v>151</v>
      </c>
      <c r="C116" s="61"/>
      <c r="D116" s="61"/>
      <c r="E116" s="61"/>
      <c r="F116" s="61"/>
      <c r="G116" s="62"/>
      <c r="H116" s="13"/>
      <c r="I116" s="13"/>
      <c r="J116" s="38"/>
      <c r="K116" s="25"/>
      <c r="L116" s="26"/>
      <c r="M116" s="27"/>
      <c r="N116" s="1"/>
    </row>
    <row r="117" spans="1:14" x14ac:dyDescent="0.25">
      <c r="A117" s="5">
        <v>2</v>
      </c>
      <c r="B117" s="60" t="s">
        <v>152</v>
      </c>
      <c r="C117" s="61"/>
      <c r="D117" s="61"/>
      <c r="E117" s="61"/>
      <c r="F117" s="61"/>
      <c r="G117" s="62"/>
      <c r="H117" s="13"/>
      <c r="I117" s="13"/>
      <c r="J117" s="38"/>
      <c r="K117" s="25"/>
      <c r="L117" s="26"/>
      <c r="M117" s="27"/>
      <c r="N117" s="1"/>
    </row>
    <row r="118" spans="1:14" x14ac:dyDescent="0.25">
      <c r="A118" s="5">
        <v>3</v>
      </c>
      <c r="B118" s="60" t="s">
        <v>153</v>
      </c>
      <c r="C118" s="61"/>
      <c r="D118" s="61"/>
      <c r="E118" s="61"/>
      <c r="F118" s="61"/>
      <c r="G118" s="62"/>
      <c r="H118" s="13"/>
      <c r="I118" s="13"/>
      <c r="J118" s="38"/>
      <c r="K118" s="25"/>
      <c r="L118" s="26"/>
      <c r="M118" s="27"/>
      <c r="N118" s="1"/>
    </row>
    <row r="119" spans="1:14" x14ac:dyDescent="0.25">
      <c r="A119" s="5">
        <v>4</v>
      </c>
      <c r="B119" s="60" t="s">
        <v>154</v>
      </c>
      <c r="C119" s="61"/>
      <c r="D119" s="61"/>
      <c r="E119" s="61"/>
      <c r="F119" s="61"/>
      <c r="G119" s="62"/>
      <c r="H119" s="13"/>
      <c r="I119" s="13"/>
      <c r="J119" s="38"/>
      <c r="K119" s="25"/>
      <c r="L119" s="26"/>
      <c r="M119" s="27"/>
      <c r="N119" s="1"/>
    </row>
    <row r="120" spans="1:14" x14ac:dyDescent="0.25">
      <c r="A120" s="5">
        <v>5</v>
      </c>
      <c r="B120" s="60" t="s">
        <v>155</v>
      </c>
      <c r="C120" s="61"/>
      <c r="D120" s="61"/>
      <c r="E120" s="61"/>
      <c r="F120" s="61"/>
      <c r="G120" s="62"/>
      <c r="H120" s="13"/>
      <c r="I120" s="13"/>
      <c r="J120" s="38"/>
      <c r="K120" s="25"/>
      <c r="L120" s="26"/>
      <c r="M120" s="27"/>
      <c r="N120" s="1"/>
    </row>
    <row r="121" spans="1:14" ht="18" x14ac:dyDescent="0.25">
      <c r="A121" s="63" t="s">
        <v>156</v>
      </c>
      <c r="B121" s="64"/>
      <c r="C121" s="64"/>
      <c r="D121" s="64"/>
      <c r="E121" s="64"/>
      <c r="F121" s="64"/>
      <c r="G121" s="65"/>
      <c r="H121" s="37"/>
      <c r="I121" s="37"/>
      <c r="J121" s="37"/>
      <c r="K121" s="25"/>
      <c r="L121" s="26"/>
      <c r="M121" s="27"/>
      <c r="N121" s="1"/>
    </row>
    <row r="122" spans="1:14" x14ac:dyDescent="0.25">
      <c r="A122" s="5">
        <v>6</v>
      </c>
      <c r="B122" s="60" t="s">
        <v>157</v>
      </c>
      <c r="C122" s="61"/>
      <c r="D122" s="61"/>
      <c r="E122" s="61"/>
      <c r="F122" s="61"/>
      <c r="G122" s="62"/>
      <c r="H122" s="13"/>
      <c r="I122" s="13"/>
      <c r="J122" s="38"/>
      <c r="K122" s="25"/>
      <c r="L122" s="26"/>
      <c r="M122" s="27"/>
      <c r="N122" s="1"/>
    </row>
    <row r="123" spans="1:14" x14ac:dyDescent="0.25">
      <c r="A123" s="5">
        <v>7</v>
      </c>
      <c r="B123" s="60" t="s">
        <v>24</v>
      </c>
      <c r="C123" s="61"/>
      <c r="D123" s="61"/>
      <c r="E123" s="61"/>
      <c r="F123" s="61"/>
      <c r="G123" s="62"/>
      <c r="H123" s="13"/>
      <c r="I123" s="13"/>
      <c r="J123" s="38"/>
      <c r="K123" s="25"/>
      <c r="L123" s="26"/>
      <c r="M123" s="27"/>
      <c r="N123" s="1"/>
    </row>
    <row r="124" spans="1:14" x14ac:dyDescent="0.25">
      <c r="A124" s="5">
        <v>8</v>
      </c>
      <c r="B124" s="60" t="s">
        <v>25</v>
      </c>
      <c r="C124" s="61"/>
      <c r="D124" s="61"/>
      <c r="E124" s="61"/>
      <c r="F124" s="61"/>
      <c r="G124" s="62"/>
      <c r="H124" s="13"/>
      <c r="I124" s="13"/>
      <c r="J124" s="38"/>
      <c r="K124" s="25"/>
      <c r="L124" s="26"/>
      <c r="M124" s="27"/>
      <c r="N124" s="1"/>
    </row>
    <row r="125" spans="1:14" x14ac:dyDescent="0.25">
      <c r="A125" s="5">
        <v>9</v>
      </c>
      <c r="B125" s="60" t="s">
        <v>158</v>
      </c>
      <c r="C125" s="61"/>
      <c r="D125" s="61"/>
      <c r="E125" s="61"/>
      <c r="F125" s="61"/>
      <c r="G125" s="62"/>
      <c r="H125" s="13"/>
      <c r="I125" s="13"/>
      <c r="J125" s="38"/>
      <c r="K125" s="25"/>
      <c r="L125" s="26"/>
      <c r="M125" s="27"/>
      <c r="N125" s="1"/>
    </row>
    <row r="126" spans="1:14" x14ac:dyDescent="0.25">
      <c r="A126" s="5">
        <v>10</v>
      </c>
      <c r="B126" s="60" t="s">
        <v>124</v>
      </c>
      <c r="C126" s="61"/>
      <c r="D126" s="61"/>
      <c r="E126" s="61"/>
      <c r="F126" s="61"/>
      <c r="G126" s="62"/>
      <c r="H126" s="13"/>
      <c r="I126" s="13"/>
      <c r="J126" s="38"/>
      <c r="K126" s="25"/>
      <c r="L126" s="26"/>
      <c r="M126" s="27"/>
      <c r="N126" s="1"/>
    </row>
    <row r="127" spans="1:14" x14ac:dyDescent="0.25">
      <c r="A127" s="5">
        <v>11</v>
      </c>
      <c r="B127" s="60" t="s">
        <v>159</v>
      </c>
      <c r="C127" s="61"/>
      <c r="D127" s="61"/>
      <c r="E127" s="61"/>
      <c r="F127" s="61"/>
      <c r="G127" s="62"/>
      <c r="H127" s="13"/>
      <c r="I127" s="13"/>
      <c r="J127" s="38"/>
      <c r="K127" s="25"/>
      <c r="L127" s="26"/>
      <c r="M127" s="27"/>
      <c r="N127" s="1"/>
    </row>
    <row r="128" spans="1:14" ht="18" x14ac:dyDescent="0.25">
      <c r="A128" s="63" t="s">
        <v>160</v>
      </c>
      <c r="B128" s="64"/>
      <c r="C128" s="64"/>
      <c r="D128" s="64"/>
      <c r="E128" s="64"/>
      <c r="F128" s="64"/>
      <c r="G128" s="65"/>
      <c r="H128" s="37"/>
      <c r="I128" s="37"/>
      <c r="J128" s="37"/>
      <c r="K128" s="25"/>
      <c r="L128" s="26"/>
      <c r="M128" s="27"/>
      <c r="N128" s="1"/>
    </row>
    <row r="129" spans="1:14" x14ac:dyDescent="0.25">
      <c r="A129" s="5">
        <v>12</v>
      </c>
      <c r="B129" s="60" t="s">
        <v>161</v>
      </c>
      <c r="C129" s="61"/>
      <c r="D129" s="61"/>
      <c r="E129" s="61"/>
      <c r="F129" s="61"/>
      <c r="G129" s="62"/>
      <c r="H129" s="13"/>
      <c r="I129" s="13"/>
      <c r="J129" s="38"/>
      <c r="K129" s="25"/>
      <c r="L129" s="26"/>
      <c r="M129" s="27"/>
      <c r="N129" s="1"/>
    </row>
    <row r="130" spans="1:14" x14ac:dyDescent="0.25">
      <c r="A130" s="5">
        <v>13</v>
      </c>
      <c r="B130" s="60" t="s">
        <v>162</v>
      </c>
      <c r="C130" s="61"/>
      <c r="D130" s="61"/>
      <c r="E130" s="61"/>
      <c r="F130" s="61"/>
      <c r="G130" s="62"/>
      <c r="H130" s="13"/>
      <c r="I130" s="13"/>
      <c r="J130" s="38"/>
      <c r="K130" s="25"/>
      <c r="L130" s="26"/>
      <c r="M130" s="27"/>
      <c r="N130" s="1"/>
    </row>
    <row r="131" spans="1:14" x14ac:dyDescent="0.25">
      <c r="A131" s="5">
        <v>14</v>
      </c>
      <c r="B131" s="60" t="s">
        <v>163</v>
      </c>
      <c r="C131" s="61"/>
      <c r="D131" s="61"/>
      <c r="E131" s="61"/>
      <c r="F131" s="61"/>
      <c r="G131" s="62"/>
      <c r="H131" s="13"/>
      <c r="I131" s="13"/>
      <c r="J131" s="38"/>
      <c r="K131" s="25"/>
      <c r="L131" s="26"/>
      <c r="M131" s="27"/>
      <c r="N131" s="1"/>
    </row>
    <row r="132" spans="1:14" x14ac:dyDescent="0.25">
      <c r="A132" s="5">
        <v>15</v>
      </c>
      <c r="B132" s="60" t="s">
        <v>164</v>
      </c>
      <c r="C132" s="61"/>
      <c r="D132" s="61"/>
      <c r="E132" s="61"/>
      <c r="F132" s="61"/>
      <c r="G132" s="62"/>
      <c r="H132" s="13"/>
      <c r="I132" s="13"/>
      <c r="J132" s="38"/>
      <c r="K132" s="25"/>
      <c r="L132" s="26"/>
      <c r="M132" s="27"/>
      <c r="N132" s="1"/>
    </row>
    <row r="133" spans="1:14" ht="18" x14ac:dyDescent="0.25">
      <c r="A133" s="63" t="s">
        <v>165</v>
      </c>
      <c r="B133" s="64"/>
      <c r="C133" s="64"/>
      <c r="D133" s="64"/>
      <c r="E133" s="64"/>
      <c r="F133" s="64"/>
      <c r="G133" s="65"/>
      <c r="H133" s="37"/>
      <c r="I133" s="37"/>
      <c r="J133" s="37"/>
      <c r="K133" s="25"/>
      <c r="L133" s="26"/>
      <c r="M133" s="27"/>
      <c r="N133" s="1"/>
    </row>
    <row r="134" spans="1:14" x14ac:dyDescent="0.25">
      <c r="A134" s="5">
        <v>16</v>
      </c>
      <c r="B134" s="60" t="s">
        <v>166</v>
      </c>
      <c r="C134" s="61"/>
      <c r="D134" s="61"/>
      <c r="E134" s="61"/>
      <c r="F134" s="61"/>
      <c r="G134" s="62"/>
      <c r="H134" s="13"/>
      <c r="I134" s="13"/>
      <c r="J134" s="38"/>
      <c r="K134" s="25"/>
      <c r="L134" s="26"/>
      <c r="M134" s="27"/>
      <c r="N134" s="1"/>
    </row>
    <row r="135" spans="1:14" x14ac:dyDescent="0.25">
      <c r="A135" s="5">
        <v>17</v>
      </c>
      <c r="B135" s="60" t="s">
        <v>167</v>
      </c>
      <c r="C135" s="61"/>
      <c r="D135" s="61"/>
      <c r="E135" s="61"/>
      <c r="F135" s="61"/>
      <c r="G135" s="62"/>
      <c r="H135" s="13"/>
      <c r="I135" s="13"/>
      <c r="J135" s="38"/>
      <c r="K135" s="25"/>
      <c r="L135" s="26"/>
      <c r="M135" s="27"/>
      <c r="N135" s="1"/>
    </row>
    <row r="136" spans="1:14" x14ac:dyDescent="0.25">
      <c r="A136" s="5">
        <v>18</v>
      </c>
      <c r="B136" s="60" t="s">
        <v>168</v>
      </c>
      <c r="C136" s="61"/>
      <c r="D136" s="61"/>
      <c r="E136" s="61"/>
      <c r="F136" s="61"/>
      <c r="G136" s="62"/>
      <c r="H136" s="13"/>
      <c r="I136" s="13"/>
      <c r="J136" s="38"/>
      <c r="K136" s="25"/>
      <c r="L136" s="26"/>
      <c r="M136" s="27"/>
      <c r="N136" s="1"/>
    </row>
    <row r="137" spans="1:14" ht="15.75" thickBot="1" x14ac:dyDescent="0.3">
      <c r="A137" s="39">
        <v>19</v>
      </c>
      <c r="B137" s="40" t="s">
        <v>169</v>
      </c>
      <c r="C137" s="41"/>
      <c r="D137" s="41"/>
      <c r="E137" s="41"/>
      <c r="F137" s="41"/>
      <c r="G137" s="42"/>
      <c r="H137" s="43"/>
      <c r="I137" s="43"/>
      <c r="J137" s="44"/>
      <c r="K137" s="25"/>
      <c r="L137" s="26"/>
      <c r="M137" s="27"/>
      <c r="N137" s="1"/>
    </row>
    <row r="138" spans="1:14" ht="64.5" customHeight="1" x14ac:dyDescent="0.25">
      <c r="A138" s="116" t="s">
        <v>170</v>
      </c>
      <c r="B138" s="117"/>
      <c r="C138" s="117"/>
      <c r="D138" s="117"/>
      <c r="E138" s="117"/>
      <c r="F138" s="117"/>
      <c r="G138" s="117"/>
      <c r="H138" s="117"/>
      <c r="I138" s="117"/>
      <c r="J138" s="118"/>
      <c r="K138" s="2"/>
      <c r="L138" s="26"/>
      <c r="M138" s="26"/>
      <c r="N138" s="1"/>
    </row>
    <row r="139" spans="1:14" ht="22.5" customHeight="1" x14ac:dyDescent="0.25">
      <c r="A139" s="59" t="s">
        <v>130</v>
      </c>
      <c r="B139" s="59"/>
      <c r="C139" s="59" t="s">
        <v>134</v>
      </c>
      <c r="D139" s="59"/>
      <c r="E139" s="59"/>
      <c r="F139" s="190"/>
      <c r="G139" s="190"/>
      <c r="H139" s="190"/>
      <c r="I139" s="190"/>
      <c r="J139" s="191"/>
      <c r="K139" s="2"/>
      <c r="L139" s="26"/>
      <c r="M139" s="26"/>
      <c r="N139" s="1"/>
    </row>
    <row r="140" spans="1:14" ht="27" customHeight="1" x14ac:dyDescent="0.25">
      <c r="A140" s="59"/>
      <c r="B140" s="59"/>
      <c r="C140" s="59" t="s">
        <v>135</v>
      </c>
      <c r="D140" s="59"/>
      <c r="E140" s="59"/>
      <c r="F140" s="190"/>
      <c r="G140" s="190"/>
      <c r="H140" s="190"/>
      <c r="I140" s="190"/>
      <c r="J140" s="191"/>
      <c r="K140" s="2"/>
      <c r="L140" s="26"/>
      <c r="M140" s="26"/>
      <c r="N140" s="1"/>
    </row>
    <row r="141" spans="1:14" ht="24" customHeight="1" x14ac:dyDescent="0.25">
      <c r="A141" s="59"/>
      <c r="B141" s="59"/>
      <c r="C141" s="59" t="s">
        <v>136</v>
      </c>
      <c r="D141" s="59"/>
      <c r="E141" s="59"/>
      <c r="F141" s="190"/>
      <c r="G141" s="190"/>
      <c r="H141" s="190"/>
      <c r="I141" s="190"/>
      <c r="J141" s="191"/>
      <c r="K141" s="2"/>
      <c r="L141" s="26"/>
      <c r="M141" s="26"/>
      <c r="N141" s="1"/>
    </row>
    <row r="142" spans="1:14" ht="36" customHeight="1" x14ac:dyDescent="0.25">
      <c r="A142" s="59" t="s">
        <v>176</v>
      </c>
      <c r="B142" s="59"/>
      <c r="C142" s="59" t="s">
        <v>173</v>
      </c>
      <c r="D142" s="59"/>
      <c r="E142" s="59"/>
      <c r="F142" s="190"/>
      <c r="G142" s="190"/>
      <c r="H142" s="190"/>
      <c r="I142" s="190"/>
      <c r="J142" s="191"/>
      <c r="K142" s="2"/>
      <c r="L142" s="26"/>
      <c r="M142" s="26"/>
      <c r="N142" s="1"/>
    </row>
    <row r="143" spans="1:14" ht="25.5" customHeight="1" x14ac:dyDescent="0.25">
      <c r="A143" s="59"/>
      <c r="B143" s="59"/>
      <c r="C143" s="59" t="s">
        <v>174</v>
      </c>
      <c r="D143" s="59"/>
      <c r="E143" s="59"/>
      <c r="F143" s="190"/>
      <c r="G143" s="190"/>
      <c r="H143" s="190"/>
      <c r="I143" s="190"/>
      <c r="J143" s="191"/>
      <c r="K143" s="2"/>
      <c r="L143" s="26"/>
      <c r="M143" s="26"/>
      <c r="N143" s="1"/>
    </row>
    <row r="144" spans="1:14" ht="38.25" customHeight="1" x14ac:dyDescent="0.25">
      <c r="A144" s="59"/>
      <c r="B144" s="59"/>
      <c r="C144" s="59" t="s">
        <v>175</v>
      </c>
      <c r="D144" s="59"/>
      <c r="E144" s="59"/>
      <c r="F144" s="190"/>
      <c r="G144" s="190"/>
      <c r="H144" s="190"/>
      <c r="I144" s="190"/>
      <c r="J144" s="191"/>
      <c r="K144" s="2"/>
      <c r="L144" s="26"/>
      <c r="M144" s="26"/>
      <c r="N144" s="1"/>
    </row>
    <row r="145" spans="1:15" ht="25.5" customHeight="1" x14ac:dyDescent="0.25">
      <c r="A145" s="59" t="s">
        <v>131</v>
      </c>
      <c r="B145" s="59"/>
      <c r="C145" s="59" t="s">
        <v>134</v>
      </c>
      <c r="D145" s="59"/>
      <c r="E145" s="59"/>
      <c r="F145" s="190"/>
      <c r="G145" s="190"/>
      <c r="H145" s="190"/>
      <c r="I145" s="190"/>
      <c r="J145" s="191"/>
      <c r="K145" s="2"/>
      <c r="L145" s="26"/>
      <c r="M145" s="26"/>
      <c r="N145" s="1"/>
    </row>
    <row r="146" spans="1:15" ht="26.25" customHeight="1" x14ac:dyDescent="0.25">
      <c r="A146" s="59"/>
      <c r="B146" s="59"/>
      <c r="C146" s="59" t="s">
        <v>135</v>
      </c>
      <c r="D146" s="59"/>
      <c r="E146" s="59"/>
      <c r="F146" s="190"/>
      <c r="G146" s="190"/>
      <c r="H146" s="190"/>
      <c r="I146" s="190"/>
      <c r="J146" s="191"/>
      <c r="K146" s="2"/>
      <c r="L146" s="26"/>
      <c r="M146" s="26"/>
      <c r="N146" s="1"/>
    </row>
    <row r="147" spans="1:15" ht="23.25" customHeight="1" x14ac:dyDescent="0.25">
      <c r="A147" s="59"/>
      <c r="B147" s="59"/>
      <c r="C147" s="59" t="s">
        <v>136</v>
      </c>
      <c r="D147" s="59"/>
      <c r="E147" s="59"/>
      <c r="F147" s="190"/>
      <c r="G147" s="190"/>
      <c r="H147" s="190"/>
      <c r="I147" s="190"/>
      <c r="J147" s="191"/>
      <c r="K147" s="2"/>
      <c r="L147" s="26"/>
      <c r="M147" s="26"/>
      <c r="N147" s="1"/>
    </row>
    <row r="148" spans="1:15" ht="34.5" customHeight="1" x14ac:dyDescent="0.25">
      <c r="A148" s="59" t="s">
        <v>179</v>
      </c>
      <c r="B148" s="59"/>
      <c r="C148" s="59" t="s">
        <v>177</v>
      </c>
      <c r="D148" s="59"/>
      <c r="E148" s="59"/>
      <c r="F148" s="194"/>
      <c r="G148" s="190"/>
      <c r="H148" s="190"/>
      <c r="I148" s="190"/>
      <c r="J148" s="191"/>
      <c r="K148" s="2"/>
      <c r="L148" s="26"/>
      <c r="M148" s="26"/>
      <c r="N148" s="1"/>
    </row>
    <row r="149" spans="1:15" ht="23.25" customHeight="1" x14ac:dyDescent="0.25">
      <c r="A149" s="59"/>
      <c r="B149" s="59"/>
      <c r="C149" s="60" t="s">
        <v>178</v>
      </c>
      <c r="D149" s="61"/>
      <c r="E149" s="62"/>
      <c r="F149" s="194"/>
      <c r="G149" s="190"/>
      <c r="H149" s="190"/>
      <c r="I149" s="190"/>
      <c r="J149" s="191"/>
      <c r="K149" s="2"/>
      <c r="L149" s="26"/>
      <c r="M149" s="26"/>
      <c r="N149" s="1"/>
    </row>
    <row r="150" spans="1:15" ht="39" customHeight="1" x14ac:dyDescent="0.25">
      <c r="A150" s="59"/>
      <c r="B150" s="59"/>
      <c r="C150" s="60" t="s">
        <v>180</v>
      </c>
      <c r="D150" s="61"/>
      <c r="E150" s="62"/>
      <c r="F150" s="190"/>
      <c r="G150" s="190"/>
      <c r="H150" s="190"/>
      <c r="I150" s="190"/>
      <c r="J150" s="191"/>
      <c r="K150" s="2"/>
      <c r="L150" s="26"/>
      <c r="M150" s="26"/>
      <c r="N150" s="1"/>
    </row>
    <row r="151" spans="1:15" ht="39" customHeight="1" x14ac:dyDescent="0.25">
      <c r="A151" s="59" t="s">
        <v>140</v>
      </c>
      <c r="B151" s="59"/>
      <c r="C151" s="59"/>
      <c r="D151" s="59"/>
      <c r="E151" s="59"/>
      <c r="F151" s="190"/>
      <c r="G151" s="190"/>
      <c r="H151" s="190"/>
      <c r="I151" s="190"/>
      <c r="J151" s="191"/>
      <c r="K151" s="2"/>
      <c r="L151" s="26"/>
      <c r="M151" s="26"/>
      <c r="N151" s="1"/>
    </row>
    <row r="152" spans="1:15" ht="22.5" customHeight="1" x14ac:dyDescent="0.25">
      <c r="A152" s="59" t="s">
        <v>132</v>
      </c>
      <c r="B152" s="59"/>
      <c r="C152" s="59"/>
      <c r="D152" s="59"/>
      <c r="E152" s="59"/>
      <c r="F152" s="190"/>
      <c r="G152" s="190"/>
      <c r="H152" s="190"/>
      <c r="I152" s="190"/>
      <c r="J152" s="191"/>
      <c r="K152" s="2"/>
      <c r="L152" s="26"/>
      <c r="M152" s="26"/>
      <c r="N152" s="1"/>
    </row>
    <row r="153" spans="1:15" ht="25.5" customHeight="1" thickBot="1" x14ac:dyDescent="0.3">
      <c r="A153" s="189" t="s">
        <v>133</v>
      </c>
      <c r="B153" s="185"/>
      <c r="C153" s="185"/>
      <c r="D153" s="185"/>
      <c r="E153" s="186"/>
      <c r="F153" s="192"/>
      <c r="G153" s="192"/>
      <c r="H153" s="192"/>
      <c r="I153" s="192"/>
      <c r="J153" s="193"/>
      <c r="K153" s="2"/>
      <c r="L153" s="26"/>
      <c r="M153" s="26"/>
      <c r="N153" s="1"/>
    </row>
    <row r="154" spans="1:15" ht="18" x14ac:dyDescent="0.25">
      <c r="A154" s="104" t="s">
        <v>69</v>
      </c>
      <c r="B154" s="105"/>
      <c r="C154" s="105"/>
      <c r="D154" s="105"/>
      <c r="E154" s="105"/>
      <c r="F154" s="105"/>
      <c r="G154" s="105"/>
      <c r="H154" s="105"/>
      <c r="I154" s="105"/>
      <c r="J154" s="106"/>
      <c r="K154" s="2"/>
      <c r="L154" s="1"/>
      <c r="M154" s="1"/>
      <c r="N154" s="1"/>
      <c r="O154" s="1"/>
    </row>
    <row r="155" spans="1:15" ht="15" customHeight="1" x14ac:dyDescent="0.25">
      <c r="A155" s="92" t="s">
        <v>70</v>
      </c>
      <c r="B155" s="93"/>
      <c r="C155" s="93"/>
      <c r="D155" s="93"/>
      <c r="E155" s="93"/>
      <c r="F155" s="93"/>
      <c r="G155" s="93"/>
      <c r="H155" s="93"/>
      <c r="I155" s="93"/>
      <c r="J155" s="107"/>
      <c r="K155" s="2"/>
      <c r="L155" s="1"/>
      <c r="M155" s="1"/>
      <c r="N155" s="1"/>
      <c r="O155" s="1"/>
    </row>
    <row r="156" spans="1:15" ht="15" customHeight="1" x14ac:dyDescent="0.25">
      <c r="A156" s="92" t="s">
        <v>71</v>
      </c>
      <c r="B156" s="93"/>
      <c r="C156" s="94"/>
      <c r="D156" s="108"/>
      <c r="E156" s="108"/>
      <c r="F156" s="108"/>
      <c r="G156" s="108"/>
      <c r="H156" s="108"/>
      <c r="I156" s="108"/>
      <c r="J156" s="109"/>
      <c r="K156" s="2"/>
      <c r="L156" s="1"/>
      <c r="N156" s="1"/>
    </row>
    <row r="157" spans="1:15" ht="15" customHeight="1" x14ac:dyDescent="0.25">
      <c r="A157" s="92" t="s">
        <v>72</v>
      </c>
      <c r="B157" s="93"/>
      <c r="C157" s="94"/>
      <c r="D157" s="108"/>
      <c r="E157" s="108"/>
      <c r="F157" s="108"/>
      <c r="G157" s="108"/>
      <c r="H157" s="108"/>
      <c r="I157" s="108"/>
      <c r="J157" s="109"/>
      <c r="K157" s="2"/>
      <c r="L157" s="1"/>
      <c r="N157" s="1"/>
    </row>
    <row r="158" spans="1:15" ht="15" customHeight="1" x14ac:dyDescent="0.25">
      <c r="A158" s="92" t="s">
        <v>73</v>
      </c>
      <c r="B158" s="93"/>
      <c r="C158" s="94"/>
      <c r="D158" s="108"/>
      <c r="E158" s="108"/>
      <c r="F158" s="108"/>
      <c r="G158" s="108"/>
      <c r="H158" s="108"/>
      <c r="I158" s="108"/>
      <c r="J158" s="109"/>
      <c r="K158" s="2"/>
      <c r="L158" s="1"/>
      <c r="N158" s="1"/>
    </row>
    <row r="159" spans="1:15" ht="15" customHeight="1" x14ac:dyDescent="0.25">
      <c r="A159" s="92" t="s">
        <v>74</v>
      </c>
      <c r="B159" s="93"/>
      <c r="C159" s="94"/>
      <c r="D159" s="110"/>
      <c r="E159" s="110"/>
      <c r="F159" s="110"/>
      <c r="G159" s="110"/>
      <c r="H159" s="110"/>
      <c r="I159" s="110"/>
      <c r="J159" s="111"/>
      <c r="K159" s="2"/>
      <c r="L159" s="1"/>
      <c r="N159" s="1"/>
    </row>
    <row r="160" spans="1:15" ht="39.75" customHeight="1" x14ac:dyDescent="0.25">
      <c r="A160" s="95" t="s">
        <v>128</v>
      </c>
      <c r="B160" s="96"/>
      <c r="C160" s="97"/>
      <c r="D160" s="101" t="s">
        <v>171</v>
      </c>
      <c r="E160" s="102"/>
      <c r="F160" s="102"/>
      <c r="G160" s="102"/>
      <c r="H160" s="102"/>
      <c r="I160" s="102"/>
      <c r="J160" s="103"/>
      <c r="K160" s="2"/>
      <c r="L160" s="1"/>
      <c r="N160" s="1"/>
    </row>
    <row r="161" spans="1:15" ht="18.75" thickBot="1" x14ac:dyDescent="0.3">
      <c r="A161" s="86" t="s">
        <v>75</v>
      </c>
      <c r="B161" s="87"/>
      <c r="C161" s="87"/>
      <c r="D161" s="87"/>
      <c r="E161" s="87"/>
      <c r="F161" s="87"/>
      <c r="G161" s="87"/>
      <c r="H161" s="87"/>
      <c r="I161" s="87"/>
      <c r="J161" s="88"/>
      <c r="K161" s="10"/>
      <c r="L161" s="1"/>
      <c r="M161" s="1"/>
      <c r="N161" s="1"/>
      <c r="O161" s="1"/>
    </row>
    <row r="162" spans="1:15" x14ac:dyDescent="0.25">
      <c r="L162" s="1"/>
      <c r="N162" s="1"/>
    </row>
    <row r="163" spans="1:15" x14ac:dyDescent="0.25">
      <c r="L163" s="1"/>
      <c r="N163" s="1"/>
    </row>
    <row r="164" spans="1:15" x14ac:dyDescent="0.25">
      <c r="N164" s="1"/>
    </row>
    <row r="165" spans="1:15" x14ac:dyDescent="0.25">
      <c r="N165" s="1"/>
    </row>
  </sheetData>
  <sheetProtection password="D67B" sheet="1" objects="1" scenarios="1" formatCells="0"/>
  <mergeCells count="208">
    <mergeCell ref="A152:E152"/>
    <mergeCell ref="A153:E153"/>
    <mergeCell ref="F139:J139"/>
    <mergeCell ref="F140:J140"/>
    <mergeCell ref="F141:J141"/>
    <mergeCell ref="F142:J142"/>
    <mergeCell ref="F143:J143"/>
    <mergeCell ref="F144:J144"/>
    <mergeCell ref="F145:J145"/>
    <mergeCell ref="F146:J146"/>
    <mergeCell ref="F147:J147"/>
    <mergeCell ref="F150:J150"/>
    <mergeCell ref="F151:J151"/>
    <mergeCell ref="F152:J152"/>
    <mergeCell ref="F153:J153"/>
    <mergeCell ref="A148:B150"/>
    <mergeCell ref="C148:E148"/>
    <mergeCell ref="C149:E149"/>
    <mergeCell ref="C150:E150"/>
    <mergeCell ref="F148:J148"/>
    <mergeCell ref="F149:J149"/>
    <mergeCell ref="C141:E141"/>
    <mergeCell ref="C142:E142"/>
    <mergeCell ref="C143:E143"/>
    <mergeCell ref="C145:E145"/>
    <mergeCell ref="C146:E146"/>
    <mergeCell ref="C147:E147"/>
    <mergeCell ref="A151:E151"/>
    <mergeCell ref="B69:F69"/>
    <mergeCell ref="B70:F70"/>
    <mergeCell ref="B71:F71"/>
    <mergeCell ref="B72:F72"/>
    <mergeCell ref="B73:F73"/>
    <mergeCell ref="B108:F108"/>
    <mergeCell ref="B109:F109"/>
    <mergeCell ref="A74:F74"/>
    <mergeCell ref="A76:F76"/>
    <mergeCell ref="E78:H78"/>
    <mergeCell ref="G79:H79"/>
    <mergeCell ref="A78:D80"/>
    <mergeCell ref="B81:D81"/>
    <mergeCell ref="A88:D88"/>
    <mergeCell ref="F88:J88"/>
    <mergeCell ref="I78:J79"/>
    <mergeCell ref="A86:D86"/>
    <mergeCell ref="F86:J86"/>
    <mergeCell ref="A87:D87"/>
    <mergeCell ref="F87:J87"/>
    <mergeCell ref="A83:J83"/>
    <mergeCell ref="A85:D85"/>
    <mergeCell ref="F85:J85"/>
    <mergeCell ref="A139:B141"/>
    <mergeCell ref="D5:J5"/>
    <mergeCell ref="A8:J8"/>
    <mergeCell ref="A9:J9"/>
    <mergeCell ref="A14:J14"/>
    <mergeCell ref="B40:F40"/>
    <mergeCell ref="G12:H12"/>
    <mergeCell ref="A28:F29"/>
    <mergeCell ref="B30:F30"/>
    <mergeCell ref="B31:F31"/>
    <mergeCell ref="B32:F32"/>
    <mergeCell ref="B39:F39"/>
    <mergeCell ref="B21:D21"/>
    <mergeCell ref="B22:D22"/>
    <mergeCell ref="B23:D23"/>
    <mergeCell ref="B25:D25"/>
    <mergeCell ref="B33:F33"/>
    <mergeCell ref="A27:J27"/>
    <mergeCell ref="A84:D84"/>
    <mergeCell ref="F84:J84"/>
    <mergeCell ref="A75:J75"/>
    <mergeCell ref="A77:J77"/>
    <mergeCell ref="E79:F79"/>
    <mergeCell ref="B44:F44"/>
    <mergeCell ref="A1:J1"/>
    <mergeCell ref="A2:J2"/>
    <mergeCell ref="D4:J4"/>
    <mergeCell ref="D6:J6"/>
    <mergeCell ref="A4:C4"/>
    <mergeCell ref="A6:C6"/>
    <mergeCell ref="A3:J3"/>
    <mergeCell ref="A7:C7"/>
    <mergeCell ref="D7:J7"/>
    <mergeCell ref="A10:J10"/>
    <mergeCell ref="A11:J11"/>
    <mergeCell ref="G28:H28"/>
    <mergeCell ref="I28:J28"/>
    <mergeCell ref="B18:D18"/>
    <mergeCell ref="B19:D19"/>
    <mergeCell ref="A5:C5"/>
    <mergeCell ref="B15:D15"/>
    <mergeCell ref="B38:F38"/>
    <mergeCell ref="B64:F64"/>
    <mergeCell ref="B65:F65"/>
    <mergeCell ref="B66:F66"/>
    <mergeCell ref="B67:F67"/>
    <mergeCell ref="B68:F68"/>
    <mergeCell ref="B41:F41"/>
    <mergeCell ref="B42:F42"/>
    <mergeCell ref="B43:F43"/>
    <mergeCell ref="B49:F49"/>
    <mergeCell ref="B50:F50"/>
    <mergeCell ref="B51:F51"/>
    <mergeCell ref="B52:F52"/>
    <mergeCell ref="B53:F53"/>
    <mergeCell ref="B54:F54"/>
    <mergeCell ref="B55:F55"/>
    <mergeCell ref="A100:F101"/>
    <mergeCell ref="B17:D17"/>
    <mergeCell ref="B20:D20"/>
    <mergeCell ref="B24:D24"/>
    <mergeCell ref="B45:F45"/>
    <mergeCell ref="B56:F56"/>
    <mergeCell ref="B57:F57"/>
    <mergeCell ref="A26:D26"/>
    <mergeCell ref="B46:F46"/>
    <mergeCell ref="A98:D98"/>
    <mergeCell ref="F98:J98"/>
    <mergeCell ref="A89:D89"/>
    <mergeCell ref="F89:J89"/>
    <mergeCell ref="A90:D90"/>
    <mergeCell ref="A92:D92"/>
    <mergeCell ref="F92:J92"/>
    <mergeCell ref="A93:D93"/>
    <mergeCell ref="B62:F62"/>
    <mergeCell ref="B63:F63"/>
    <mergeCell ref="A82:D82"/>
    <mergeCell ref="B34:F34"/>
    <mergeCell ref="B35:F35"/>
    <mergeCell ref="B36:F36"/>
    <mergeCell ref="B37:F37"/>
    <mergeCell ref="D158:J158"/>
    <mergeCell ref="D159:J159"/>
    <mergeCell ref="A95:J95"/>
    <mergeCell ref="A96:D96"/>
    <mergeCell ref="F96:J96"/>
    <mergeCell ref="F90:J90"/>
    <mergeCell ref="A91:D91"/>
    <mergeCell ref="F91:J91"/>
    <mergeCell ref="B102:F102"/>
    <mergeCell ref="B103:F103"/>
    <mergeCell ref="B104:F104"/>
    <mergeCell ref="B105:F105"/>
    <mergeCell ref="B107:F107"/>
    <mergeCell ref="F97:J97"/>
    <mergeCell ref="F93:J93"/>
    <mergeCell ref="A97:D97"/>
    <mergeCell ref="A145:B147"/>
    <mergeCell ref="A99:J99"/>
    <mergeCell ref="G100:H100"/>
    <mergeCell ref="I100:J100"/>
    <mergeCell ref="A138:J138"/>
    <mergeCell ref="A111:J111"/>
    <mergeCell ref="A112:G113"/>
    <mergeCell ref="H112:I112"/>
    <mergeCell ref="K1:K2"/>
    <mergeCell ref="E12:F12"/>
    <mergeCell ref="I12:J12"/>
    <mergeCell ref="A12:D13"/>
    <mergeCell ref="B16:D16"/>
    <mergeCell ref="B48:F48"/>
    <mergeCell ref="A161:J161"/>
    <mergeCell ref="A94:D94"/>
    <mergeCell ref="F94:J94"/>
    <mergeCell ref="A159:C159"/>
    <mergeCell ref="A160:C160"/>
    <mergeCell ref="B47:F47"/>
    <mergeCell ref="B58:F58"/>
    <mergeCell ref="B59:F59"/>
    <mergeCell ref="B60:F60"/>
    <mergeCell ref="B61:F61"/>
    <mergeCell ref="D160:J160"/>
    <mergeCell ref="A154:J154"/>
    <mergeCell ref="A155:J155"/>
    <mergeCell ref="D156:J156"/>
    <mergeCell ref="D157:J157"/>
    <mergeCell ref="A156:C156"/>
    <mergeCell ref="A157:C157"/>
    <mergeCell ref="A158:C158"/>
    <mergeCell ref="A110:F110"/>
    <mergeCell ref="B120:G120"/>
    <mergeCell ref="A121:G121"/>
    <mergeCell ref="B122:G122"/>
    <mergeCell ref="B123:G123"/>
    <mergeCell ref="B124:G124"/>
    <mergeCell ref="B125:G125"/>
    <mergeCell ref="A114:G114"/>
    <mergeCell ref="A115:G115"/>
    <mergeCell ref="B116:G116"/>
    <mergeCell ref="B117:G117"/>
    <mergeCell ref="B118:G118"/>
    <mergeCell ref="B119:G119"/>
    <mergeCell ref="A142:B144"/>
    <mergeCell ref="C139:E139"/>
    <mergeCell ref="C140:E140"/>
    <mergeCell ref="B132:G132"/>
    <mergeCell ref="A133:G133"/>
    <mergeCell ref="B134:G134"/>
    <mergeCell ref="B135:G135"/>
    <mergeCell ref="B136:G136"/>
    <mergeCell ref="B126:G126"/>
    <mergeCell ref="B127:G127"/>
    <mergeCell ref="A128:G128"/>
    <mergeCell ref="B129:G129"/>
    <mergeCell ref="B130:G130"/>
    <mergeCell ref="B131:G131"/>
    <mergeCell ref="C144:E144"/>
  </mergeCells>
  <conditionalFormatting sqref="E15">
    <cfRule type="cellIs" dxfId="38" priority="66" stopIfTrue="1" operator="lessThan">
      <formula>E16+E17+E18</formula>
    </cfRule>
  </conditionalFormatting>
  <conditionalFormatting sqref="I15">
    <cfRule type="cellIs" dxfId="37" priority="65" stopIfTrue="1" operator="lessThan">
      <formula>I16+I17+I18</formula>
    </cfRule>
  </conditionalFormatting>
  <conditionalFormatting sqref="E19">
    <cfRule type="cellIs" dxfId="36" priority="64" stopIfTrue="1" operator="lessThan">
      <formula>E20+E21+E22+E23</formula>
    </cfRule>
  </conditionalFormatting>
  <conditionalFormatting sqref="F19:H19">
    <cfRule type="cellIs" dxfId="35" priority="63" stopIfTrue="1" operator="lessThan">
      <formula>F20+F21+F22+F23</formula>
    </cfRule>
  </conditionalFormatting>
  <conditionalFormatting sqref="G41:H41">
    <cfRule type="cellIs" dxfId="34" priority="59" stopIfTrue="1" operator="lessThan">
      <formula>G42+G43</formula>
    </cfRule>
  </conditionalFormatting>
  <conditionalFormatting sqref="G45:H45">
    <cfRule type="cellIs" dxfId="33" priority="57" stopIfTrue="1" operator="lessThan">
      <formula>G46+G47</formula>
    </cfRule>
  </conditionalFormatting>
  <conditionalFormatting sqref="G57:H57">
    <cfRule type="cellIs" dxfId="32" priority="53" stopIfTrue="1" operator="lessThan">
      <formula>G58+G59</formula>
    </cfRule>
  </conditionalFormatting>
  <conditionalFormatting sqref="J26">
    <cfRule type="containsBlanks" dxfId="31" priority="51" stopIfTrue="1">
      <formula>LEN(TRIM(J26))=0</formula>
    </cfRule>
  </conditionalFormatting>
  <conditionalFormatting sqref="J74">
    <cfRule type="containsBlanks" dxfId="30" priority="50" stopIfTrue="1">
      <formula>LEN(TRIM(J74))=0</formula>
    </cfRule>
  </conditionalFormatting>
  <conditionalFormatting sqref="G53:H53">
    <cfRule type="cellIs" dxfId="29" priority="38" stopIfTrue="1" operator="lessThan">
      <formula>G54+G55+G56</formula>
    </cfRule>
  </conditionalFormatting>
  <conditionalFormatting sqref="I53">
    <cfRule type="cellIs" dxfId="28" priority="37" stopIfTrue="1" operator="lessThan">
      <formula>I54+I55+I56</formula>
    </cfRule>
  </conditionalFormatting>
  <conditionalFormatting sqref="G36:H36">
    <cfRule type="cellIs" dxfId="27" priority="35" stopIfTrue="1" operator="lessThan">
      <formula>G37+G38+G39+G40</formula>
    </cfRule>
  </conditionalFormatting>
  <conditionalFormatting sqref="G34:H34">
    <cfRule type="cellIs" dxfId="26" priority="33" stopIfTrue="1" operator="lessThan">
      <formula>G35+G36</formula>
    </cfRule>
  </conditionalFormatting>
  <conditionalFormatting sqref="I57">
    <cfRule type="cellIs" dxfId="25" priority="26" stopIfTrue="1" operator="lessThan">
      <formula>I58+I59</formula>
    </cfRule>
  </conditionalFormatting>
  <conditionalFormatting sqref="F15:H15">
    <cfRule type="cellIs" dxfId="24" priority="25" stopIfTrue="1" operator="lessThan">
      <formula>F16+F17+F18</formula>
    </cfRule>
  </conditionalFormatting>
  <conditionalFormatting sqref="I19">
    <cfRule type="cellIs" dxfId="23" priority="24" stopIfTrue="1" operator="lessThan">
      <formula>I20+I21+I22+I23</formula>
    </cfRule>
  </conditionalFormatting>
  <conditionalFormatting sqref="I34">
    <cfRule type="cellIs" dxfId="22" priority="23" stopIfTrue="1" operator="lessThan">
      <formula>I35+I36</formula>
    </cfRule>
  </conditionalFormatting>
  <conditionalFormatting sqref="I41">
    <cfRule type="cellIs" dxfId="21" priority="22" stopIfTrue="1" operator="lessThan">
      <formula>I42+I43</formula>
    </cfRule>
  </conditionalFormatting>
  <conditionalFormatting sqref="I45">
    <cfRule type="cellIs" dxfId="20" priority="21" stopIfTrue="1" operator="lessThan">
      <formula>I46+I47</formula>
    </cfRule>
  </conditionalFormatting>
  <conditionalFormatting sqref="I36">
    <cfRule type="cellIs" dxfId="19" priority="20" stopIfTrue="1" operator="lessThan">
      <formula>I37+I38+I39+I40</formula>
    </cfRule>
  </conditionalFormatting>
  <conditionalFormatting sqref="L102:M109">
    <cfRule type="notContainsBlanks" dxfId="18" priority="19" stopIfTrue="1">
      <formula>LEN(TRIM(L102))&gt;0</formula>
    </cfRule>
  </conditionalFormatting>
  <conditionalFormatting sqref="L93:L94 L89:L90 L85">
    <cfRule type="notContainsBlanks" dxfId="17" priority="18" stopIfTrue="1">
      <formula>LEN(TRIM(L85))&gt;0</formula>
    </cfRule>
  </conditionalFormatting>
  <conditionalFormatting sqref="L86:L88">
    <cfRule type="notContainsBlanks" dxfId="16" priority="17" stopIfTrue="1">
      <formula>LEN(TRIM(L86))&gt;0</formula>
    </cfRule>
  </conditionalFormatting>
  <conditionalFormatting sqref="L91">
    <cfRule type="notContainsBlanks" dxfId="15" priority="16" stopIfTrue="1">
      <formula>LEN(TRIM(L91))&gt;0</formula>
    </cfRule>
  </conditionalFormatting>
  <conditionalFormatting sqref="L92">
    <cfRule type="notContainsBlanks" dxfId="14" priority="15" stopIfTrue="1">
      <formula>LEN(TRIM(L92))&gt;0</formula>
    </cfRule>
  </conditionalFormatting>
  <conditionalFormatting sqref="L29:N73">
    <cfRule type="notContainsBlanks" dxfId="13" priority="14" stopIfTrue="1">
      <formula>LEN(TRIM(L29))&gt;0</formula>
    </cfRule>
  </conditionalFormatting>
  <conditionalFormatting sqref="F81:J81">
    <cfRule type="cellIs" dxfId="12" priority="67" stopIfTrue="1" operator="lessThan">
      <formula>#REF!</formula>
    </cfRule>
  </conditionalFormatting>
  <conditionalFormatting sqref="H115">
    <cfRule type="cellIs" dxfId="11" priority="12" stopIfTrue="1" operator="lessThan">
      <formula>H116+H117+H118+H119+H120</formula>
    </cfRule>
  </conditionalFormatting>
  <conditionalFormatting sqref="I115">
    <cfRule type="cellIs" dxfId="10" priority="11" stopIfTrue="1" operator="lessThan">
      <formula>I116+I117+I118+I119+I120</formula>
    </cfRule>
  </conditionalFormatting>
  <conditionalFormatting sqref="J115">
    <cfRule type="cellIs" dxfId="9" priority="10" stopIfTrue="1" operator="lessThan">
      <formula>J116+J117+J118+J119+J120</formula>
    </cfRule>
  </conditionalFormatting>
  <conditionalFormatting sqref="H121">
    <cfRule type="cellIs" dxfId="8" priority="9" stopIfTrue="1" operator="lessThan">
      <formula>H122+H123+H124+H125+H126+H127</formula>
    </cfRule>
  </conditionalFormatting>
  <conditionalFormatting sqref="I121">
    <cfRule type="cellIs" dxfId="7" priority="8" stopIfTrue="1" operator="lessThan">
      <formula>I122+I123+I124+I125+I126+I127</formula>
    </cfRule>
  </conditionalFormatting>
  <conditionalFormatting sqref="J121">
    <cfRule type="cellIs" dxfId="6" priority="7" stopIfTrue="1" operator="lessThan">
      <formula>J122+J123+J124+J125+J126+J127</formula>
    </cfRule>
  </conditionalFormatting>
  <conditionalFormatting sqref="H128">
    <cfRule type="cellIs" dxfId="5" priority="6" stopIfTrue="1" operator="lessThan">
      <formula>H129+H130+H131+H132</formula>
    </cfRule>
  </conditionalFormatting>
  <conditionalFormatting sqref="I128">
    <cfRule type="cellIs" dxfId="4" priority="5" stopIfTrue="1" operator="lessThan">
      <formula>I129+I130+I131+I132</formula>
    </cfRule>
  </conditionalFormatting>
  <conditionalFormatting sqref="J128">
    <cfRule type="cellIs" dxfId="3" priority="4" stopIfTrue="1" operator="lessThan">
      <formula>J129+J130+J131+J132</formula>
    </cfRule>
  </conditionalFormatting>
  <conditionalFormatting sqref="H133">
    <cfRule type="cellIs" dxfId="2" priority="3" stopIfTrue="1" operator="lessThan">
      <formula>H134+H135+H136+H137</formula>
    </cfRule>
  </conditionalFormatting>
  <conditionalFormatting sqref="I133">
    <cfRule type="cellIs" dxfId="1" priority="2" stopIfTrue="1" operator="lessThan">
      <formula>I134+I135+I136+I137</formula>
    </cfRule>
  </conditionalFormatting>
  <conditionalFormatting sqref="J133">
    <cfRule type="cellIs" dxfId="0" priority="1" stopIfTrue="1" operator="lessThan">
      <formula>J134+J135+J136+J137</formula>
    </cfRule>
  </conditionalFormatting>
  <dataValidations count="1">
    <dataValidation type="custom" allowBlank="1" showInputMessage="1" showErrorMessage="1" error="Пожалуйста, введите значение по модулю" sqref="E91 E97:E98">
      <formula1>E91&gt;=0</formula1>
    </dataValidation>
  </dataValidations>
  <pageMargins left="0.7" right="0.7" top="0.75" bottom="0.75" header="0.3" footer="0.3"/>
  <pageSetup paperSize="9" scale="31" fitToHeight="0" orientation="portrait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</vt:lpstr>
      <vt:lpstr>Анкета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2017-03-13T10:33:11Z</dcterms:modified>
</cp:coreProperties>
</file>